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roračun 25\"/>
    </mc:Choice>
  </mc:AlternateContent>
  <xr:revisionPtr revIDLastSave="0" documentId="8_{5C1D73F9-8A88-4738-ACE0-AD871BF8AA6F}" xr6:coauthVersionLast="47" xr6:coauthVersionMax="47" xr10:uidLastSave="{00000000-0000-0000-0000-000000000000}"/>
  <bookViews>
    <workbookView xWindow="-120" yWindow="-120" windowWidth="24240" windowHeight="13140" xr2:uid="{B9859770-BCC7-440D-B4C5-C5019BCD2DC3}"/>
  </bookViews>
  <sheets>
    <sheet name="Plan 2024." sheetId="7" r:id="rId1"/>
  </sheets>
  <definedNames>
    <definedName name="_xlnm.Print_Titles" localSheetId="0">'Plan 2024.'!$14:$15</definedName>
    <definedName name="_xlnm.Print_Area" localSheetId="0">'Plan 2024.'!$A$1:$K$297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8" i="7" l="1"/>
  <c r="J248" i="7"/>
  <c r="I248" i="7"/>
  <c r="H248" i="7"/>
  <c r="G248" i="7"/>
  <c r="F248" i="7"/>
  <c r="E248" i="7"/>
  <c r="C248" i="7"/>
  <c r="D224" i="7"/>
  <c r="I225" i="7"/>
  <c r="I224" i="7" s="1"/>
  <c r="I223" i="7" s="1"/>
  <c r="H225" i="7"/>
  <c r="H224" i="7" s="1"/>
  <c r="H223" i="7" s="1"/>
  <c r="G225" i="7"/>
  <c r="G224" i="7" s="1"/>
  <c r="G223" i="7" s="1"/>
  <c r="F225" i="7"/>
  <c r="F224" i="7" s="1"/>
  <c r="F223" i="7" s="1"/>
  <c r="E225" i="7"/>
  <c r="E224" i="7" s="1"/>
  <c r="E223" i="7" s="1"/>
  <c r="D225" i="7"/>
  <c r="C225" i="7"/>
  <c r="C224" i="7" s="1"/>
  <c r="D223" i="7"/>
  <c r="C223" i="7"/>
  <c r="I210" i="7"/>
  <c r="I209" i="7" s="1"/>
  <c r="H210" i="7"/>
  <c r="H209" i="7" s="1"/>
  <c r="G210" i="7"/>
  <c r="G209" i="7" s="1"/>
  <c r="F210" i="7"/>
  <c r="F209" i="7" s="1"/>
  <c r="E210" i="7"/>
  <c r="E209" i="7" s="1"/>
  <c r="D210" i="7"/>
  <c r="C210" i="7"/>
  <c r="I155" i="7"/>
  <c r="H155" i="7"/>
  <c r="G155" i="7"/>
  <c r="F155" i="7"/>
  <c r="E155" i="7"/>
  <c r="C155" i="7"/>
  <c r="J85" i="7"/>
  <c r="I200" i="7" l="1"/>
  <c r="H200" i="7"/>
  <c r="G200" i="7"/>
  <c r="F200" i="7"/>
  <c r="E200" i="7"/>
  <c r="C200" i="7"/>
  <c r="I243" i="7"/>
  <c r="H243" i="7"/>
  <c r="G243" i="7"/>
  <c r="F243" i="7"/>
  <c r="E243" i="7"/>
  <c r="D243" i="7"/>
  <c r="C243" i="7"/>
  <c r="I242" i="7"/>
  <c r="H242" i="7"/>
  <c r="G242" i="7"/>
  <c r="F242" i="7"/>
  <c r="E242" i="7"/>
  <c r="D242" i="7"/>
  <c r="C242" i="7"/>
  <c r="I241" i="7"/>
  <c r="H241" i="7"/>
  <c r="G241" i="7"/>
  <c r="F241" i="7"/>
  <c r="E241" i="7"/>
  <c r="D241" i="7"/>
  <c r="C241" i="7"/>
  <c r="I238" i="7"/>
  <c r="H238" i="7"/>
  <c r="G238" i="7"/>
  <c r="F238" i="7"/>
  <c r="E238" i="7"/>
  <c r="D238" i="7"/>
  <c r="C238" i="7"/>
  <c r="I236" i="7"/>
  <c r="H236" i="7"/>
  <c r="G236" i="7"/>
  <c r="F236" i="7"/>
  <c r="E236" i="7"/>
  <c r="D236" i="7"/>
  <c r="C236" i="7"/>
  <c r="I235" i="7"/>
  <c r="H235" i="7"/>
  <c r="G235" i="7"/>
  <c r="F235" i="7"/>
  <c r="E235" i="7"/>
  <c r="D235" i="7"/>
  <c r="C235" i="7"/>
  <c r="I234" i="7"/>
  <c r="H234" i="7"/>
  <c r="G234" i="7"/>
  <c r="F234" i="7"/>
  <c r="E234" i="7"/>
  <c r="D234" i="7"/>
  <c r="C234" i="7"/>
  <c r="I231" i="7"/>
  <c r="H231" i="7"/>
  <c r="G231" i="7"/>
  <c r="F231" i="7"/>
  <c r="E231" i="7"/>
  <c r="D231" i="7"/>
  <c r="C231" i="7"/>
  <c r="I229" i="7"/>
  <c r="H229" i="7"/>
  <c r="G229" i="7"/>
  <c r="F229" i="7"/>
  <c r="E229" i="7"/>
  <c r="D229" i="7"/>
  <c r="C229" i="7"/>
  <c r="I228" i="7"/>
  <c r="H228" i="7"/>
  <c r="G228" i="7"/>
  <c r="F228" i="7"/>
  <c r="E228" i="7"/>
  <c r="D228" i="7"/>
  <c r="C228" i="7"/>
  <c r="I227" i="7"/>
  <c r="H227" i="7"/>
  <c r="G227" i="7"/>
  <c r="F227" i="7"/>
  <c r="E227" i="7"/>
  <c r="D227" i="7"/>
  <c r="C227" i="7"/>
  <c r="K213" i="7" l="1"/>
  <c r="J213" i="7"/>
  <c r="K199" i="7"/>
  <c r="J199" i="7"/>
  <c r="I202" i="7"/>
  <c r="I199" i="7" s="1"/>
  <c r="H202" i="7"/>
  <c r="H199" i="7" s="1"/>
  <c r="G202" i="7"/>
  <c r="G199" i="7" s="1"/>
  <c r="F202" i="7"/>
  <c r="F199" i="7" s="1"/>
  <c r="C202" i="7"/>
  <c r="C199" i="7" s="1"/>
  <c r="E202" i="7"/>
  <c r="E199" i="7" s="1"/>
  <c r="K164" i="7"/>
  <c r="K163" i="7" s="1"/>
  <c r="J164" i="7"/>
  <c r="J163" i="7" s="1"/>
  <c r="C82" i="7"/>
  <c r="C76" i="7"/>
  <c r="K273" i="7" l="1"/>
  <c r="K277" i="7"/>
  <c r="K265" i="7"/>
  <c r="K258" i="7"/>
  <c r="K249" i="7"/>
  <c r="J273" i="7"/>
  <c r="J265" i="7"/>
  <c r="J258" i="7"/>
  <c r="J249" i="7"/>
  <c r="J277" i="7"/>
  <c r="F275" i="7"/>
  <c r="E275" i="7"/>
  <c r="F274" i="7"/>
  <c r="E274" i="7"/>
  <c r="F273" i="7"/>
  <c r="E273" i="7"/>
  <c r="F281" i="7"/>
  <c r="E281" i="7"/>
  <c r="F279" i="7"/>
  <c r="E279" i="7"/>
  <c r="F278" i="7"/>
  <c r="E278" i="7"/>
  <c r="F277" i="7"/>
  <c r="E277" i="7"/>
  <c r="F271" i="7"/>
  <c r="E271" i="7"/>
  <c r="F270" i="7"/>
  <c r="E270" i="7"/>
  <c r="F267" i="7"/>
  <c r="E267" i="7"/>
  <c r="F266" i="7"/>
  <c r="E266" i="7"/>
  <c r="F265" i="7"/>
  <c r="E265" i="7"/>
  <c r="F263" i="7"/>
  <c r="E263" i="7"/>
  <c r="F260" i="7"/>
  <c r="E260" i="7"/>
  <c r="F259" i="7"/>
  <c r="E259" i="7"/>
  <c r="F258" i="7"/>
  <c r="E258" i="7"/>
  <c r="F256" i="7"/>
  <c r="E256" i="7"/>
  <c r="F255" i="7"/>
  <c r="E255" i="7"/>
  <c r="F253" i="7"/>
  <c r="E253" i="7"/>
  <c r="F251" i="7"/>
  <c r="E251" i="7"/>
  <c r="F250" i="7"/>
  <c r="E250" i="7"/>
  <c r="F249" i="7"/>
  <c r="E249" i="7"/>
  <c r="C251" i="7"/>
  <c r="C253" i="7"/>
  <c r="C250" i="7" s="1"/>
  <c r="C256" i="7"/>
  <c r="C255" i="7"/>
  <c r="C260" i="7"/>
  <c r="C263" i="7"/>
  <c r="C259" i="7" s="1"/>
  <c r="C258" i="7" s="1"/>
  <c r="C267" i="7"/>
  <c r="C266" i="7"/>
  <c r="C271" i="7"/>
  <c r="C270" i="7"/>
  <c r="C265" i="7" s="1"/>
  <c r="C279" i="7"/>
  <c r="C281" i="7"/>
  <c r="C275" i="7"/>
  <c r="C274" i="7"/>
  <c r="C273" i="7"/>
  <c r="C278" i="7" l="1"/>
  <c r="C277" i="7" s="1"/>
  <c r="C249" i="7"/>
  <c r="I87" i="7" l="1"/>
  <c r="H87" i="7"/>
  <c r="H86" i="7" s="1"/>
  <c r="H85" i="7" s="1"/>
  <c r="G87" i="7"/>
  <c r="G86" i="7" s="1"/>
  <c r="G85" i="7" s="1"/>
  <c r="F87" i="7"/>
  <c r="F86" i="7" s="1"/>
  <c r="F85" i="7" s="1"/>
  <c r="E87" i="7"/>
  <c r="E86" i="7" s="1"/>
  <c r="E85" i="7" s="1"/>
  <c r="D87" i="7"/>
  <c r="D86" i="7" s="1"/>
  <c r="D85" i="7" s="1"/>
  <c r="C87" i="7"/>
  <c r="C86" i="7" s="1"/>
  <c r="C85" i="7" s="1"/>
  <c r="K85" i="7"/>
  <c r="I86" i="7"/>
  <c r="I85" i="7" s="1"/>
  <c r="I82" i="7"/>
  <c r="H82" i="7"/>
  <c r="G82" i="7"/>
  <c r="F82" i="7"/>
  <c r="I76" i="7"/>
  <c r="H76" i="7"/>
  <c r="G76" i="7"/>
  <c r="F76" i="7"/>
  <c r="E82" i="7"/>
  <c r="E76" i="7"/>
  <c r="D82" i="7"/>
  <c r="D76" i="7"/>
  <c r="I74" i="7"/>
  <c r="I73" i="7" s="1"/>
  <c r="H74" i="7"/>
  <c r="H73" i="7" s="1"/>
  <c r="G74" i="7"/>
  <c r="G73" i="7" s="1"/>
  <c r="F74" i="7"/>
  <c r="F73" i="7" s="1"/>
  <c r="E74" i="7"/>
  <c r="D74" i="7"/>
  <c r="C74" i="7"/>
  <c r="C73" i="7" s="1"/>
  <c r="C72" i="7" s="1"/>
  <c r="F50" i="7"/>
  <c r="F48" i="7"/>
  <c r="F45" i="7"/>
  <c r="F44" i="7" s="1"/>
  <c r="F41" i="7"/>
  <c r="F34" i="7"/>
  <c r="F30" i="7"/>
  <c r="F26" i="7"/>
  <c r="F23" i="7"/>
  <c r="F21" i="7"/>
  <c r="F19" i="7"/>
  <c r="E30" i="7"/>
  <c r="E73" i="7" l="1"/>
  <c r="F47" i="7"/>
  <c r="I72" i="7"/>
  <c r="F25" i="7"/>
  <c r="D73" i="7"/>
  <c r="D72" i="7" s="1"/>
  <c r="F72" i="7"/>
  <c r="H72" i="7"/>
  <c r="J72" i="7"/>
  <c r="G72" i="7"/>
  <c r="K72" i="7"/>
  <c r="E72" i="7"/>
  <c r="F18" i="7"/>
  <c r="F17" i="7" s="1"/>
  <c r="I220" i="7"/>
  <c r="H220" i="7"/>
  <c r="G220" i="7"/>
  <c r="F220" i="7"/>
  <c r="E220" i="7"/>
  <c r="D220" i="7"/>
  <c r="C220" i="7"/>
  <c r="I218" i="7"/>
  <c r="H218" i="7"/>
  <c r="G218" i="7"/>
  <c r="F218" i="7"/>
  <c r="E218" i="7"/>
  <c r="D218" i="7"/>
  <c r="C218" i="7"/>
  <c r="I214" i="7"/>
  <c r="I213" i="7" s="1"/>
  <c r="H214" i="7"/>
  <c r="H213" i="7" s="1"/>
  <c r="G214" i="7"/>
  <c r="G213" i="7" s="1"/>
  <c r="F214" i="7"/>
  <c r="F213" i="7" s="1"/>
  <c r="E214" i="7"/>
  <c r="E213" i="7" s="1"/>
  <c r="D214" i="7"/>
  <c r="C214" i="7"/>
  <c r="C213" i="7" s="1"/>
  <c r="I207" i="7"/>
  <c r="I206" i="7" s="1"/>
  <c r="I205" i="7" s="1"/>
  <c r="H207" i="7"/>
  <c r="H206" i="7" s="1"/>
  <c r="H205" i="7" s="1"/>
  <c r="G207" i="7"/>
  <c r="G206" i="7" s="1"/>
  <c r="G205" i="7" s="1"/>
  <c r="F207" i="7"/>
  <c r="F206" i="7" s="1"/>
  <c r="F205" i="7" s="1"/>
  <c r="E207" i="7"/>
  <c r="E206" i="7" s="1"/>
  <c r="E205" i="7" s="1"/>
  <c r="D207" i="7"/>
  <c r="C207" i="7"/>
  <c r="C206" i="7" s="1"/>
  <c r="D188" i="7"/>
  <c r="D181" i="7"/>
  <c r="I150" i="7"/>
  <c r="I275" i="7"/>
  <c r="I274" i="7" s="1"/>
  <c r="I273" i="7" s="1"/>
  <c r="H275" i="7"/>
  <c r="G275" i="7"/>
  <c r="G274" i="7" s="1"/>
  <c r="G273" i="7" s="1"/>
  <c r="D275" i="7"/>
  <c r="D274" i="7" s="1"/>
  <c r="D273" i="7" s="1"/>
  <c r="H274" i="7"/>
  <c r="H273" i="7" s="1"/>
  <c r="I281" i="7"/>
  <c r="H281" i="7"/>
  <c r="G281" i="7"/>
  <c r="D281" i="7"/>
  <c r="I279" i="7"/>
  <c r="I278" i="7" s="1"/>
  <c r="H279" i="7"/>
  <c r="H278" i="7" s="1"/>
  <c r="G279" i="7"/>
  <c r="G278" i="7" s="1"/>
  <c r="D279" i="7"/>
  <c r="D278" i="7" l="1"/>
  <c r="E212" i="7"/>
  <c r="G212" i="7"/>
  <c r="I212" i="7"/>
  <c r="C217" i="7"/>
  <c r="C216" i="7" s="1"/>
  <c r="E217" i="7"/>
  <c r="E216" i="7" s="1"/>
  <c r="G217" i="7"/>
  <c r="G216" i="7" s="1"/>
  <c r="I217" i="7"/>
  <c r="I216" i="7" s="1"/>
  <c r="D213" i="7"/>
  <c r="D212" i="7" s="1"/>
  <c r="D209" i="7" s="1"/>
  <c r="C205" i="7"/>
  <c r="D217" i="7"/>
  <c r="D216" i="7" s="1"/>
  <c r="F217" i="7"/>
  <c r="F216" i="7" s="1"/>
  <c r="H217" i="7"/>
  <c r="H216" i="7" s="1"/>
  <c r="F212" i="7"/>
  <c r="H212" i="7"/>
  <c r="C212" i="7"/>
  <c r="C209" i="7" s="1"/>
  <c r="D206" i="7"/>
  <c r="D205" i="7" s="1"/>
  <c r="D277" i="7"/>
  <c r="G277" i="7"/>
  <c r="I277" i="7"/>
  <c r="H277" i="7"/>
  <c r="C198" i="7" l="1"/>
  <c r="C196" i="7"/>
  <c r="C195" i="7" s="1"/>
  <c r="C193" i="7"/>
  <c r="C192" i="7" s="1"/>
  <c r="C188" i="7"/>
  <c r="C181" i="7"/>
  <c r="C177" i="7"/>
  <c r="C173" i="7"/>
  <c r="C170" i="7"/>
  <c r="C168" i="7"/>
  <c r="C166" i="7"/>
  <c r="C157" i="7"/>
  <c r="C150" i="7"/>
  <c r="C147" i="7"/>
  <c r="C142" i="7"/>
  <c r="C138" i="7"/>
  <c r="C133" i="7"/>
  <c r="C131" i="7"/>
  <c r="C126" i="7"/>
  <c r="C125" i="7" s="1"/>
  <c r="C123" i="7"/>
  <c r="C122" i="7" s="1"/>
  <c r="C118" i="7"/>
  <c r="C110" i="7"/>
  <c r="C106" i="7"/>
  <c r="C102" i="7"/>
  <c r="C99" i="7"/>
  <c r="C97" i="7"/>
  <c r="C95" i="7"/>
  <c r="C70" i="7"/>
  <c r="C68" i="7"/>
  <c r="C64" i="7"/>
  <c r="C58" i="7"/>
  <c r="C54" i="7"/>
  <c r="C53" i="7" s="1"/>
  <c r="C52" i="7" s="1"/>
  <c r="C50" i="7"/>
  <c r="C48" i="7"/>
  <c r="C45" i="7"/>
  <c r="C44" i="7" s="1"/>
  <c r="C41" i="7"/>
  <c r="C34" i="7"/>
  <c r="C30" i="7"/>
  <c r="C26" i="7"/>
  <c r="C23" i="7"/>
  <c r="C21" i="7"/>
  <c r="C19" i="7"/>
  <c r="F138" i="7"/>
  <c r="E138" i="7"/>
  <c r="F142" i="7"/>
  <c r="F137" i="7" s="1"/>
  <c r="F136" i="7" s="1"/>
  <c r="E142" i="7"/>
  <c r="D138" i="7"/>
  <c r="D142" i="7"/>
  <c r="C94" i="7" l="1"/>
  <c r="C67" i="7"/>
  <c r="C66" i="7" s="1"/>
  <c r="C18" i="7"/>
  <c r="C137" i="7"/>
  <c r="C136" i="7" s="1"/>
  <c r="D137" i="7"/>
  <c r="D136" i="7" s="1"/>
  <c r="C25" i="7"/>
  <c r="C57" i="7"/>
  <c r="C56" i="7" s="1"/>
  <c r="C101" i="7"/>
  <c r="C93" i="7" s="1"/>
  <c r="C130" i="7"/>
  <c r="C129" i="7" s="1"/>
  <c r="C47" i="7"/>
  <c r="C146" i="7"/>
  <c r="C145" i="7" s="1"/>
  <c r="C154" i="7"/>
  <c r="C153" i="7" s="1"/>
  <c r="C172" i="7"/>
  <c r="E137" i="7"/>
  <c r="E136" i="7" s="1"/>
  <c r="C165" i="7"/>
  <c r="C164" i="7" s="1"/>
  <c r="C163" i="7" s="1"/>
  <c r="G19" i="7"/>
  <c r="G21" i="7"/>
  <c r="G23" i="7"/>
  <c r="G26" i="7"/>
  <c r="G30" i="7"/>
  <c r="G34" i="7"/>
  <c r="G41" i="7"/>
  <c r="G45" i="7"/>
  <c r="G44" i="7" s="1"/>
  <c r="G48" i="7"/>
  <c r="G50" i="7"/>
  <c r="G54" i="7"/>
  <c r="G53" i="7" s="1"/>
  <c r="G52" i="7" s="1"/>
  <c r="G58" i="7"/>
  <c r="G64" i="7"/>
  <c r="G68" i="7"/>
  <c r="G70" i="7"/>
  <c r="G95" i="7"/>
  <c r="G97" i="7"/>
  <c r="G99" i="7"/>
  <c r="G102" i="7"/>
  <c r="G106" i="7"/>
  <c r="G110" i="7"/>
  <c r="G118" i="7"/>
  <c r="G123" i="7"/>
  <c r="G122" i="7" s="1"/>
  <c r="G126" i="7"/>
  <c r="G125" i="7" s="1"/>
  <c r="G131" i="7"/>
  <c r="G133" i="7"/>
  <c r="G138" i="7"/>
  <c r="G142" i="7"/>
  <c r="G147" i="7"/>
  <c r="G150" i="7"/>
  <c r="G157" i="7"/>
  <c r="G166" i="7"/>
  <c r="G168" i="7"/>
  <c r="G170" i="7"/>
  <c r="G173" i="7"/>
  <c r="G177" i="7"/>
  <c r="G181" i="7"/>
  <c r="G188" i="7"/>
  <c r="G193" i="7"/>
  <c r="G192" i="7" s="1"/>
  <c r="G196" i="7"/>
  <c r="G195" i="7" s="1"/>
  <c r="G198" i="7"/>
  <c r="G253" i="7"/>
  <c r="G251" i="7" s="1"/>
  <c r="G256" i="7"/>
  <c r="G255" i="7" s="1"/>
  <c r="G260" i="7"/>
  <c r="G263" i="7"/>
  <c r="G267" i="7"/>
  <c r="G266" i="7" s="1"/>
  <c r="G271" i="7"/>
  <c r="G270" i="7" s="1"/>
  <c r="D271" i="7"/>
  <c r="D270" i="7" s="1"/>
  <c r="D267" i="7"/>
  <c r="D266" i="7" s="1"/>
  <c r="D263" i="7"/>
  <c r="D260" i="7"/>
  <c r="D256" i="7"/>
  <c r="D255" i="7" s="1"/>
  <c r="D253" i="7"/>
  <c r="D251" i="7"/>
  <c r="D202" i="7"/>
  <c r="D196" i="7"/>
  <c r="D195" i="7" s="1"/>
  <c r="D193" i="7"/>
  <c r="D192" i="7" s="1"/>
  <c r="D177" i="7"/>
  <c r="D173" i="7"/>
  <c r="D170" i="7"/>
  <c r="D168" i="7"/>
  <c r="D166" i="7"/>
  <c r="D157" i="7"/>
  <c r="D155" i="7"/>
  <c r="D150" i="7"/>
  <c r="D147" i="7"/>
  <c r="D133" i="7"/>
  <c r="D131" i="7"/>
  <c r="D126" i="7"/>
  <c r="D125" i="7" s="1"/>
  <c r="D123" i="7"/>
  <c r="D122" i="7" s="1"/>
  <c r="D118" i="7"/>
  <c r="D110" i="7"/>
  <c r="D106" i="7"/>
  <c r="D102" i="7"/>
  <c r="D99" i="7"/>
  <c r="D97" i="7"/>
  <c r="D95" i="7"/>
  <c r="D70" i="7"/>
  <c r="D68" i="7"/>
  <c r="D64" i="7"/>
  <c r="D58" i="7"/>
  <c r="D54" i="7"/>
  <c r="D53" i="7" s="1"/>
  <c r="D52" i="7" s="1"/>
  <c r="D50" i="7"/>
  <c r="D48" i="7"/>
  <c r="D45" i="7"/>
  <c r="D44" i="7" s="1"/>
  <c r="D41" i="7"/>
  <c r="D34" i="7"/>
  <c r="D30" i="7"/>
  <c r="D26" i="7"/>
  <c r="D23" i="7"/>
  <c r="D21" i="7"/>
  <c r="D19" i="7"/>
  <c r="H19" i="7"/>
  <c r="H21" i="7"/>
  <c r="H23" i="7"/>
  <c r="H26" i="7"/>
  <c r="H30" i="7"/>
  <c r="H34" i="7"/>
  <c r="H41" i="7"/>
  <c r="H45" i="7"/>
  <c r="H44" i="7" s="1"/>
  <c r="H48" i="7"/>
  <c r="H50" i="7"/>
  <c r="H54" i="7"/>
  <c r="H53" i="7" s="1"/>
  <c r="H52" i="7" s="1"/>
  <c r="H58" i="7"/>
  <c r="H64" i="7"/>
  <c r="H68" i="7"/>
  <c r="H70" i="7"/>
  <c r="H95" i="7"/>
  <c r="H97" i="7"/>
  <c r="H99" i="7"/>
  <c r="H102" i="7"/>
  <c r="H106" i="7"/>
  <c r="H110" i="7"/>
  <c r="H118" i="7"/>
  <c r="H123" i="7"/>
  <c r="H122" i="7" s="1"/>
  <c r="H126" i="7"/>
  <c r="H125" i="7" s="1"/>
  <c r="H131" i="7"/>
  <c r="H133" i="7"/>
  <c r="H138" i="7"/>
  <c r="H142" i="7"/>
  <c r="H147" i="7"/>
  <c r="H150" i="7"/>
  <c r="H157" i="7"/>
  <c r="H166" i="7"/>
  <c r="H168" i="7"/>
  <c r="H170" i="7"/>
  <c r="H173" i="7"/>
  <c r="H177" i="7"/>
  <c r="H181" i="7"/>
  <c r="H188" i="7"/>
  <c r="H193" i="7"/>
  <c r="H192" i="7" s="1"/>
  <c r="H196" i="7"/>
  <c r="H195" i="7" s="1"/>
  <c r="H198" i="7"/>
  <c r="H253" i="7"/>
  <c r="H256" i="7"/>
  <c r="H255" i="7" s="1"/>
  <c r="H260" i="7"/>
  <c r="H263" i="7"/>
  <c r="H267" i="7"/>
  <c r="H266" i="7" s="1"/>
  <c r="H271" i="7"/>
  <c r="H270" i="7" s="1"/>
  <c r="I19" i="7"/>
  <c r="I21" i="7"/>
  <c r="I23" i="7"/>
  <c r="I26" i="7"/>
  <c r="I30" i="7"/>
  <c r="I34" i="7"/>
  <c r="I41" i="7"/>
  <c r="I45" i="7"/>
  <c r="I44" i="7" s="1"/>
  <c r="I48" i="7"/>
  <c r="I50" i="7"/>
  <c r="I54" i="7"/>
  <c r="I53" i="7" s="1"/>
  <c r="I52" i="7" s="1"/>
  <c r="I58" i="7"/>
  <c r="I64" i="7"/>
  <c r="I68" i="7"/>
  <c r="I70" i="7"/>
  <c r="I95" i="7"/>
  <c r="I97" i="7"/>
  <c r="I99" i="7"/>
  <c r="I102" i="7"/>
  <c r="I106" i="7"/>
  <c r="I110" i="7"/>
  <c r="I118" i="7"/>
  <c r="I123" i="7"/>
  <c r="I122" i="7" s="1"/>
  <c r="I126" i="7"/>
  <c r="I125" i="7" s="1"/>
  <c r="I131" i="7"/>
  <c r="I133" i="7"/>
  <c r="I138" i="7"/>
  <c r="I142" i="7"/>
  <c r="I147" i="7"/>
  <c r="I157" i="7"/>
  <c r="I166" i="7"/>
  <c r="I168" i="7"/>
  <c r="I170" i="7"/>
  <c r="I173" i="7"/>
  <c r="I177" i="7"/>
  <c r="I181" i="7"/>
  <c r="I188" i="7"/>
  <c r="I193" i="7"/>
  <c r="I192" i="7" s="1"/>
  <c r="I196" i="7"/>
  <c r="I195" i="7" s="1"/>
  <c r="I198" i="7"/>
  <c r="I253" i="7"/>
  <c r="I251" i="7" s="1"/>
  <c r="I256" i="7"/>
  <c r="I255" i="7" s="1"/>
  <c r="I260" i="7"/>
  <c r="I263" i="7"/>
  <c r="I267" i="7"/>
  <c r="I266" i="7" s="1"/>
  <c r="I271" i="7"/>
  <c r="I270" i="7" s="1"/>
  <c r="I47" i="7" l="1"/>
  <c r="I25" i="7"/>
  <c r="H25" i="7"/>
  <c r="G25" i="7"/>
  <c r="D199" i="7"/>
  <c r="D198" i="7" s="1"/>
  <c r="D200" i="7"/>
  <c r="C135" i="7"/>
  <c r="C92" i="7" s="1"/>
  <c r="D94" i="7"/>
  <c r="I94" i="7"/>
  <c r="H94" i="7"/>
  <c r="G94" i="7"/>
  <c r="C17" i="7"/>
  <c r="C16" i="7" s="1"/>
  <c r="D25" i="7"/>
  <c r="D101" i="7"/>
  <c r="D93" i="7" s="1"/>
  <c r="G259" i="7"/>
  <c r="G258" i="7" s="1"/>
  <c r="G130" i="7"/>
  <c r="G129" i="7" s="1"/>
  <c r="G67" i="7"/>
  <c r="G66" i="7" s="1"/>
  <c r="G57" i="7"/>
  <c r="G56" i="7" s="1"/>
  <c r="D259" i="7"/>
  <c r="D258" i="7" s="1"/>
  <c r="G265" i="7"/>
  <c r="G154" i="7"/>
  <c r="G153" i="7" s="1"/>
  <c r="G146" i="7"/>
  <c r="G145" i="7" s="1"/>
  <c r="G172" i="7"/>
  <c r="G101" i="7"/>
  <c r="G47" i="7"/>
  <c r="G165" i="7"/>
  <c r="G164" i="7" s="1"/>
  <c r="G163" i="7" s="1"/>
  <c r="G137" i="7"/>
  <c r="G136" i="7" s="1"/>
  <c r="G135" i="7" s="1"/>
  <c r="G18" i="7"/>
  <c r="G250" i="7"/>
  <c r="G249" i="7" s="1"/>
  <c r="D18" i="7"/>
  <c r="D47" i="7"/>
  <c r="D57" i="7"/>
  <c r="D56" i="7" s="1"/>
  <c r="D67" i="7"/>
  <c r="D66" i="7" s="1"/>
  <c r="D146" i="7"/>
  <c r="D145" i="7" s="1"/>
  <c r="D135" i="7" s="1"/>
  <c r="D154" i="7"/>
  <c r="D153" i="7" s="1"/>
  <c r="D130" i="7"/>
  <c r="D129" i="7" s="1"/>
  <c r="D165" i="7"/>
  <c r="D164" i="7" s="1"/>
  <c r="D250" i="7"/>
  <c r="D249" i="7" s="1"/>
  <c r="D265" i="7"/>
  <c r="H154" i="7"/>
  <c r="H153" i="7" s="1"/>
  <c r="H146" i="7"/>
  <c r="H145" i="7" s="1"/>
  <c r="H137" i="7"/>
  <c r="H136" i="7" s="1"/>
  <c r="H135" i="7" s="1"/>
  <c r="H18" i="7"/>
  <c r="H250" i="7"/>
  <c r="H249" i="7" s="1"/>
  <c r="H251" i="7"/>
  <c r="H259" i="7"/>
  <c r="H258" i="7" s="1"/>
  <c r="H47" i="7"/>
  <c r="I265" i="7"/>
  <c r="H172" i="7"/>
  <c r="I165" i="7"/>
  <c r="I146" i="7"/>
  <c r="I145" i="7" s="1"/>
  <c r="I137" i="7"/>
  <c r="I136" i="7" s="1"/>
  <c r="I135" i="7" s="1"/>
  <c r="I18" i="7"/>
  <c r="H165" i="7"/>
  <c r="H164" i="7" s="1"/>
  <c r="H163" i="7" s="1"/>
  <c r="H130" i="7"/>
  <c r="H129" i="7" s="1"/>
  <c r="H101" i="7"/>
  <c r="H67" i="7"/>
  <c r="H66" i="7" s="1"/>
  <c r="H57" i="7"/>
  <c r="H56" i="7" s="1"/>
  <c r="H265" i="7"/>
  <c r="I259" i="7"/>
  <c r="I258" i="7" s="1"/>
  <c r="I172" i="7"/>
  <c r="I154" i="7"/>
  <c r="I153" i="7" s="1"/>
  <c r="I130" i="7"/>
  <c r="I129" i="7" s="1"/>
  <c r="I101" i="7"/>
  <c r="I67" i="7"/>
  <c r="I66" i="7" s="1"/>
  <c r="I57" i="7"/>
  <c r="I56" i="7" s="1"/>
  <c r="I250" i="7"/>
  <c r="I249" i="7" s="1"/>
  <c r="J188" i="7"/>
  <c r="K188" i="7"/>
  <c r="J181" i="7"/>
  <c r="K181" i="7"/>
  <c r="J177" i="7"/>
  <c r="K177" i="7"/>
  <c r="J173" i="7"/>
  <c r="K173" i="7"/>
  <c r="F170" i="7"/>
  <c r="J170" i="7"/>
  <c r="K170" i="7"/>
  <c r="F168" i="7"/>
  <c r="J168" i="7"/>
  <c r="K168" i="7"/>
  <c r="F166" i="7"/>
  <c r="I164" i="7" l="1"/>
  <c r="I163" i="7" s="1"/>
  <c r="D248" i="7"/>
  <c r="D92" i="7"/>
  <c r="I93" i="7"/>
  <c r="I92" i="7" s="1"/>
  <c r="G93" i="7"/>
  <c r="G92" i="7" s="1"/>
  <c r="H93" i="7"/>
  <c r="H92" i="7" s="1"/>
  <c r="D163" i="7"/>
  <c r="D285" i="7" s="1"/>
  <c r="G17" i="7"/>
  <c r="G16" i="7" s="1"/>
  <c r="D17" i="7"/>
  <c r="D16" i="7" s="1"/>
  <c r="H17" i="7"/>
  <c r="H16" i="7" s="1"/>
  <c r="I17" i="7"/>
  <c r="I16" i="7" s="1"/>
  <c r="F165" i="7"/>
  <c r="F150" i="7"/>
  <c r="F147" i="7"/>
  <c r="F126" i="7"/>
  <c r="F125" i="7" s="1"/>
  <c r="F123" i="7"/>
  <c r="F122" i="7" s="1"/>
  <c r="F118" i="7"/>
  <c r="F110" i="7"/>
  <c r="F106" i="7"/>
  <c r="F102" i="7"/>
  <c r="F99" i="7"/>
  <c r="F97" i="7"/>
  <c r="E110" i="7"/>
  <c r="E157" i="7"/>
  <c r="F157" i="7"/>
  <c r="J153" i="7"/>
  <c r="K153" i="7"/>
  <c r="E150" i="7"/>
  <c r="E147" i="7"/>
  <c r="E133" i="7"/>
  <c r="E131" i="7"/>
  <c r="E126" i="7"/>
  <c r="E125" i="7" s="1"/>
  <c r="E123" i="7"/>
  <c r="E122" i="7" s="1"/>
  <c r="E118" i="7"/>
  <c r="E106" i="7"/>
  <c r="E102" i="7"/>
  <c r="E99" i="7"/>
  <c r="E97" i="7"/>
  <c r="E95" i="7"/>
  <c r="F95" i="7"/>
  <c r="K93" i="7" l="1"/>
  <c r="J93" i="7"/>
  <c r="F94" i="7"/>
  <c r="G285" i="7"/>
  <c r="E94" i="7"/>
  <c r="H285" i="7"/>
  <c r="I285" i="7"/>
  <c r="E146" i="7"/>
  <c r="E145" i="7" s="1"/>
  <c r="E135" i="7" s="1"/>
  <c r="K129" i="7"/>
  <c r="E130" i="7"/>
  <c r="E129" i="7" s="1"/>
  <c r="K145" i="7"/>
  <c r="F101" i="7"/>
  <c r="F93" i="7" s="1"/>
  <c r="E101" i="7"/>
  <c r="E154" i="7"/>
  <c r="E153" i="7" s="1"/>
  <c r="F146" i="7"/>
  <c r="F145" i="7" s="1"/>
  <c r="F135" i="7" s="1"/>
  <c r="F154" i="7"/>
  <c r="F153" i="7" s="1"/>
  <c r="J145" i="7"/>
  <c r="J129" i="7"/>
  <c r="E19" i="7"/>
  <c r="E26" i="7"/>
  <c r="E54" i="7"/>
  <c r="E53" i="7" s="1"/>
  <c r="E52" i="7" s="1"/>
  <c r="E64" i="7"/>
  <c r="E70" i="7"/>
  <c r="F70" i="7"/>
  <c r="E68" i="7"/>
  <c r="F68" i="7"/>
  <c r="E58" i="7"/>
  <c r="F58" i="7"/>
  <c r="F64" i="7"/>
  <c r="F54" i="7"/>
  <c r="F53" i="7" s="1"/>
  <c r="F52" i="7" s="1"/>
  <c r="J52" i="7"/>
  <c r="K52" i="7"/>
  <c r="E23" i="7"/>
  <c r="E21" i="7"/>
  <c r="E50" i="7"/>
  <c r="E48" i="7"/>
  <c r="E45" i="7"/>
  <c r="E44" i="7" s="1"/>
  <c r="E41" i="7"/>
  <c r="E34" i="7"/>
  <c r="E198" i="7"/>
  <c r="E196" i="7"/>
  <c r="E195" i="7" s="1"/>
  <c r="E193" i="7"/>
  <c r="E192" i="7" s="1"/>
  <c r="E188" i="7"/>
  <c r="E181" i="7"/>
  <c r="E177" i="7"/>
  <c r="E173" i="7"/>
  <c r="E170" i="7"/>
  <c r="E168" i="7"/>
  <c r="E166" i="7"/>
  <c r="E165" i="7" s="1"/>
  <c r="F133" i="7"/>
  <c r="F131" i="7"/>
  <c r="F193" i="7"/>
  <c r="F192" i="7" s="1"/>
  <c r="F198" i="7"/>
  <c r="F196" i="7"/>
  <c r="F195" i="7" s="1"/>
  <c r="K136" i="7" l="1"/>
  <c r="K135" i="7"/>
  <c r="K92" i="7"/>
  <c r="E93" i="7"/>
  <c r="E92" i="7" s="1"/>
  <c r="E25" i="7"/>
  <c r="E47" i="7"/>
  <c r="E67" i="7"/>
  <c r="E66" i="7" s="1"/>
  <c r="F130" i="7"/>
  <c r="F129" i="7" s="1"/>
  <c r="F92" i="7" s="1"/>
  <c r="E172" i="7"/>
  <c r="K66" i="7"/>
  <c r="E18" i="7"/>
  <c r="K56" i="7"/>
  <c r="F67" i="7"/>
  <c r="F66" i="7" s="1"/>
  <c r="F177" i="7"/>
  <c r="F188" i="7"/>
  <c r="F173" i="7"/>
  <c r="F181" i="7"/>
  <c r="F57" i="7"/>
  <c r="F56" i="7" s="1"/>
  <c r="J56" i="7"/>
  <c r="E57" i="7"/>
  <c r="E56" i="7" s="1"/>
  <c r="J66" i="7"/>
  <c r="J136" i="7"/>
  <c r="J135" i="7" s="1"/>
  <c r="J92" i="7" s="1"/>
  <c r="E164" i="7" l="1"/>
  <c r="E163" i="7" s="1"/>
  <c r="F16" i="7"/>
  <c r="E17" i="7"/>
  <c r="E16" i="7" s="1"/>
  <c r="F172" i="7"/>
  <c r="F164" i="7" s="1"/>
  <c r="F163" i="7" s="1"/>
  <c r="E285" i="7" l="1"/>
  <c r="F285" i="7"/>
  <c r="K17" i="7" l="1"/>
  <c r="K16" i="7" s="1"/>
  <c r="K285" i="7" s="1"/>
  <c r="J17" i="7"/>
  <c r="J16" i="7" s="1"/>
  <c r="J285" i="7" s="1"/>
</calcChain>
</file>

<file path=xl/sharedStrings.xml><?xml version="1.0" encoding="utf-8"?>
<sst xmlns="http://schemas.openxmlformats.org/spreadsheetml/2006/main" count="321" uniqueCount="145">
  <si>
    <t>Članak 1.</t>
  </si>
  <si>
    <t>Članak 2.</t>
  </si>
  <si>
    <t>GRADSKO VIJEĆE GRADA BELIŠĆA</t>
  </si>
  <si>
    <t>Tekuće donacije</t>
  </si>
  <si>
    <t>Materijalni rashodi</t>
  </si>
  <si>
    <t>Ostali nespomenuti rashodi poslovanja</t>
  </si>
  <si>
    <t>Reprezentacija</t>
  </si>
  <si>
    <t>Rashodi za usluge</t>
  </si>
  <si>
    <t>Ostali rashodi</t>
  </si>
  <si>
    <t>Uređaji, strojevi i oprema za ostale namjene</t>
  </si>
  <si>
    <t>Rashodi za zaposlene</t>
  </si>
  <si>
    <t>Plaće za zaposlene</t>
  </si>
  <si>
    <t>Ostali rashodi za zaposlene</t>
  </si>
  <si>
    <t>Doprinosi na plaće</t>
  </si>
  <si>
    <t>Doprinosi za zdravstveno osiguranje</t>
  </si>
  <si>
    <t>Naknade troškova zaposlenima</t>
  </si>
  <si>
    <t>Službena putovanja</t>
  </si>
  <si>
    <t>Rashodi za materijal i energiju</t>
  </si>
  <si>
    <t>Energija</t>
  </si>
  <si>
    <t>Sitan inventar</t>
  </si>
  <si>
    <t>Usluge promidžbe i informiranja</t>
  </si>
  <si>
    <t>Komunalne usluge</t>
  </si>
  <si>
    <t>Intelektualne usluge</t>
  </si>
  <si>
    <t>Računalne usluge</t>
  </si>
  <si>
    <t xml:space="preserve">Ostali nespomenuti rashodi </t>
  </si>
  <si>
    <t>Financijski rashodi</t>
  </si>
  <si>
    <t>Ostali financijski rashodi</t>
  </si>
  <si>
    <t>Bankarske usluge i usluge platnog prometa</t>
  </si>
  <si>
    <t>Postrojenje i oprema</t>
  </si>
  <si>
    <t xml:space="preserve">Plaće </t>
  </si>
  <si>
    <t>Intelektualne i osobne usluge</t>
  </si>
  <si>
    <t>Ostale usluge</t>
  </si>
  <si>
    <t>Predsjednik Gradskog vijeća:</t>
  </si>
  <si>
    <t>Plaće</t>
  </si>
  <si>
    <t xml:space="preserve">Tekuće donacije u novcu </t>
  </si>
  <si>
    <t>Ostali nespomenuti rashodi</t>
  </si>
  <si>
    <t>Izvori financiranja</t>
  </si>
  <si>
    <t xml:space="preserve">1. Gradska knjižnica i čitaonica                                                                                   </t>
  </si>
  <si>
    <t xml:space="preserve">1.1.Redovna djelatnost                                                                               </t>
  </si>
  <si>
    <t>Materijalni rashod</t>
  </si>
  <si>
    <t>Naknade za prijevoz</t>
  </si>
  <si>
    <t>Stručno usavršavanje</t>
  </si>
  <si>
    <t>Uredski materijal i ostali mat. rash.</t>
  </si>
  <si>
    <t>Materijal i sirovine (boce za vodu)</t>
  </si>
  <si>
    <t>Sitni inventar</t>
  </si>
  <si>
    <t>Usluge telefona, pošte i prijevoza</t>
  </si>
  <si>
    <t>Tekuće i investicijsko održavanje</t>
  </si>
  <si>
    <t xml:space="preserve">Intelektualne i ostale usluge </t>
  </si>
  <si>
    <t>Ostale usluge (grafičke usluge)</t>
  </si>
  <si>
    <t>Naknada troškova osobama izvan radnog odnosa</t>
  </si>
  <si>
    <t>Bankarske usluge</t>
  </si>
  <si>
    <t>Nabava proizvedene dugotrajne imovine</t>
  </si>
  <si>
    <t xml:space="preserve">Uredska oprema </t>
  </si>
  <si>
    <t>Nematerijalna proiz. imovina</t>
  </si>
  <si>
    <t>Računalni programi</t>
  </si>
  <si>
    <t>Nabava knjiga</t>
  </si>
  <si>
    <t>Knjige, igračke i ostalo</t>
  </si>
  <si>
    <t>Materijalni i financijski rashodi</t>
  </si>
  <si>
    <t>Intelektualne i ostale usluge</t>
  </si>
  <si>
    <t>Usluge tiska i ostale usluge</t>
  </si>
  <si>
    <t>Materijal za radionice</t>
  </si>
  <si>
    <t>Rashodi za materijal</t>
  </si>
  <si>
    <t>2. Centar za kulturu Sigmund Romberg</t>
  </si>
  <si>
    <t>2.1. Redovna djelatnost</t>
  </si>
  <si>
    <t>Dnevnice za službeni put</t>
  </si>
  <si>
    <t>Naknade za prijevoz, rad na terenu</t>
  </si>
  <si>
    <t>Naknada za korištenje privatnog automobila u službene svrhe</t>
  </si>
  <si>
    <t>Uredski mat. i ostali mat. rashodi</t>
  </si>
  <si>
    <t>Usluge tek. i inv. održavanja</t>
  </si>
  <si>
    <t>Intelektualne i ostale usluge (računovodstvo)</t>
  </si>
  <si>
    <t xml:space="preserve">Grafičke, tiskarske i ostale usluge </t>
  </si>
  <si>
    <t>Pristojbe i naknade</t>
  </si>
  <si>
    <t>Uredska oprema</t>
  </si>
  <si>
    <t>2.2. Programska djelatnost</t>
  </si>
  <si>
    <t>Intelektualne usluge - gostovanja profesionalnih umjetnika</t>
  </si>
  <si>
    <t>2.3. Financiranje kulturnih programa</t>
  </si>
  <si>
    <t>2.3.1. Belišćanski dječji festival</t>
  </si>
  <si>
    <t>Grafičke i ostale usluge</t>
  </si>
  <si>
    <t>2.4. Mjesec komedije u Belišću</t>
  </si>
  <si>
    <t>3. Javna ustanova Muzej Belišće</t>
  </si>
  <si>
    <t xml:space="preserve">3.1.Redovna djelatnost                                                                               </t>
  </si>
  <si>
    <t>Premije osiguranja</t>
  </si>
  <si>
    <t>Članarina i norme</t>
  </si>
  <si>
    <t>Rashodi za nabavu dugotrajne imovine</t>
  </si>
  <si>
    <t xml:space="preserve">Postrojenja i oprema </t>
  </si>
  <si>
    <t xml:space="preserve">4. Kulturni programi  (UODD)                                                                                            </t>
  </si>
  <si>
    <t>4.1. Kulturne manifestacije</t>
  </si>
  <si>
    <t xml:space="preserve">Kulturne manifestacije i gostovanja </t>
  </si>
  <si>
    <t xml:space="preserve">1.2.  Projekt nabava knjiga                        (knjižne i neknjižne građe)                                                                                                </t>
  </si>
  <si>
    <t>Članak 3.</t>
  </si>
  <si>
    <t xml:space="preserve">4.2. Izložbe, promocije i koncerti </t>
  </si>
  <si>
    <t>Rashodi poslovanja</t>
  </si>
  <si>
    <t xml:space="preserve">Javne potrebe u kulturi grada Belišća su djelatnosti, programi, projekti i aktivnosti koji se odnose na: 
 - knjižničnu djelatnost
 - muzejsko-galerijsku i arhivsku djelatnost
 - izdavačku djelatnost 
 - glazbenu i kazališnu djelatnost
 - kulturno-umjetnički amaterizam 
 - programe koji potiču kulturu mladih i alternativnu kulturu
 - zaštitu kulturne baštine i tradicijskih običaja 
 - međunarodnu kulturnu suradnju. </t>
  </si>
  <si>
    <t>Zadnji rebalans  2023. u eurima</t>
  </si>
  <si>
    <t xml:space="preserve">Komunalne usluge </t>
  </si>
  <si>
    <t>Uredski materijal i ostali materijalni rashodi</t>
  </si>
  <si>
    <t>Ostali materijalni rashodi</t>
  </si>
  <si>
    <t>Usluge telefona, pošte i sl.</t>
  </si>
  <si>
    <t>Uredska oprema i namještaj</t>
  </si>
  <si>
    <t>SVEUKUPNO (1. + 2. + 3. + 4.)</t>
  </si>
  <si>
    <t>Tekuće donacije u novcu</t>
  </si>
  <si>
    <t>Plan 2024.</t>
  </si>
  <si>
    <t>Plan 2025.</t>
  </si>
  <si>
    <t>Projekcija 2026.</t>
  </si>
  <si>
    <t>Projekcija 2027.</t>
  </si>
  <si>
    <t>Grad Belišće</t>
  </si>
  <si>
    <t>OBŽ</t>
  </si>
  <si>
    <t>Prihod od vlastite djelatnosti</t>
  </si>
  <si>
    <t xml:space="preserve">1.3. Projekt manifestacija (Poznati među knjigama)                                                                                                 </t>
  </si>
  <si>
    <t xml:space="preserve">1.4. Projekt Zlatne ruke                                                                     </t>
  </si>
  <si>
    <t>1.5. Projekt Knjižnica u knjižnici: primjeri dobre prakse</t>
  </si>
  <si>
    <t>2.3.2. Izložbe, promocije i koncerti</t>
  </si>
  <si>
    <t>Intelektualne usluge - gostovanja profesionalnih umjetnika, ugovori o djelu</t>
  </si>
  <si>
    <t>Min. kulture</t>
  </si>
  <si>
    <t>3.2. Projekt - Izložbe Muzeja "Belišće" u 2025. godini, cjelogodišnji izložbeni program</t>
  </si>
  <si>
    <t xml:space="preserve">Intelektualne i osobne usluge </t>
  </si>
  <si>
    <t>3.3. Projekt - Proširena stvarnost Tvorničkog kruga - interijer i eksterijer stare pilane</t>
  </si>
  <si>
    <t>3.4. Projekt - zaštita muzejske građe i dokumentacije - "Pronađi mi mjesto"</t>
  </si>
  <si>
    <t>3.5. Projekt - Svijet iz škrinje - svjedoci i tragovi prošlosti</t>
  </si>
  <si>
    <t xml:space="preserve"> - prijedlog</t>
  </si>
  <si>
    <t>Program javnih potreba u kulturi grada Belišća u 2025. godini s projekcijama za 2026. i 2027. godinu</t>
  </si>
  <si>
    <t>Ovim Programom utvrđuju se korisnici, programi i financijska sredstva za poticanje i promicanje djelatnosti i programa u području kulture radi ostvarivanja i zadovoljavanja javnih potreba u kulturi za grad Belišće u 2025. godini.</t>
  </si>
  <si>
    <t>Sredstva za financiranje javnih potreba u kulturi grada Belišća za 2025. godinu osiguravaju se u Proračunu grada Belišća i dodjeljuju se navedenim korisnicima kako slijedi:</t>
  </si>
  <si>
    <t>Urbroj: 2158-3-02-01/2-24-</t>
  </si>
  <si>
    <t>Članak 4.</t>
  </si>
  <si>
    <t>Uredski materijal i ostali mat. rashodi</t>
  </si>
  <si>
    <t>Projekt - Konzervatorsko-restauratorski radovi na muzejskoj građi i dokumentaciji</t>
  </si>
  <si>
    <t>Projekt - "Snovi od kamena" - izložba Petra Ujevića</t>
  </si>
  <si>
    <t>Projekt - "Spomen vlak - putovanje u prošlost bez voznog reda" - donacija OTP banke d.d.</t>
  </si>
  <si>
    <t>Rashodi za nabavu nefinancijske imovine</t>
  </si>
  <si>
    <t>Opremanje</t>
  </si>
  <si>
    <t>Dario Fletko, mag. ing. comp.</t>
  </si>
  <si>
    <t>Klasa: 402-02/24-01/02</t>
  </si>
  <si>
    <t>Kulturni projekt - Gutmann po drugi put među Belišćanima - Palej ljubavi</t>
  </si>
  <si>
    <t xml:space="preserve">4.4. Programi Javnih potreba u kulturi prema javnom pozivu </t>
  </si>
  <si>
    <t>Ustanove u kulturi grada Belišća su Gradska knjižnica i čitaonica Belišće, Centar za kulturu Sigmund Romberg te Muzej Belišće, a u organizaciju kulturnih programa uključuje se i Upravni odjel za društvene djelatnosti.
Glavni cilj Gradske knjižnice i čitaonice je popularizacija kulture čitanja i osiguranje dostupnosti knjižne građe široj javnosti. Njihove aktivnosti su usmjerene na povećanje broja posjetitelja kroz razne edukativne i kulturne programe koji potiču interes za knjige i obrazovanje.
Centar za kulturu Sigmund Romberg nastoji obogatiti kulturni život zajednice kroz organizaciju koncerata, predstava, izložbi i drugih kulturnih događanja. Primarni cilj je privući veći broj posjetitelja i popularizirati kulturno-umjetničke aktivnosti u lokalnoj zajednici, čime se doprinosi razvoju kulture i umjetnosti u regiji.
Cilj Muzeja Belišće je očuvanje i promocija kulturne baštine grada Belišća kroz izložbe, edukativne programe i suradnju s obrazovnim ustanovama. Očekivani ishod aktivnosti muzeja je povećanje broja posjetitelja te podizanje svijesti o važnosti lokalne povijesti i kulturnog nasljeđa među mladima i općom populacijom.</t>
  </si>
  <si>
    <t xml:space="preserve">1.6. Projekt Opremanje knjižnice                                                                                             </t>
  </si>
  <si>
    <t>Projekt - Proširena stvarnost stalnog postava u Palači Gutmann</t>
  </si>
  <si>
    <t>Članak 5.</t>
  </si>
  <si>
    <t>Ovaj Program primjenjuje se od 1. siječnja 2025. godine i ima se objaviti u "Službenom glasniku grada Belišća".</t>
  </si>
  <si>
    <t>Članak 6.</t>
  </si>
  <si>
    <t>Korisnici sredstava oz ovoga Programa obvezni su o ostvarenju svojih programa i o stanju u tim djelatnostima te o realizaciji sredstava iz Proračuna Grada Belišća i o ostalim svojim prihodima i rashodima pismeno izvijestiti Upravni odjel za društvene djelatnosti  najkasnije u roku od osam (8) dana od isteka zakonskog roka za predaju Završnog računa, a Upravni odjel prati ostvarenje ovoga Programa u cjelini i izvještava o tome Gradonačelnika i Gradsko vijeće grada Belišća.</t>
  </si>
  <si>
    <t>4.3. Izdavačka djelatnost</t>
  </si>
  <si>
    <t>Gradsko vijeće grada Belišća, na svojoj 45. sjednici održanoj dana 29. studenog 2024. godine temeljem članka 1. i 9. Zakona o kulturnim vijećima i financiranju javnih potreba u kulturi ("Narodne novine" br. 83/22), članka 19., 27. i 35., stavka 1., točke 2. i 6. Zakona o lokalnoj i područnoj (regionalnoj) samoupravi ("Narodne novine" br. 33/01, 60/01, 129/05, 109/07, 125/08, 36/09, 150/11, 144/12, 19/13, 137/15, 123/17, 98/19 i 144/20) i na osnovi članka 38., stavak 1. točke 10. Statuta grada Belišća ("Službeni glasnik grada Belišća" br. 5/09, 3/13, 11/14, 7/1, 1/16, 3/16, 1/18, 1/20, 1/21, 13/22 i 11/24), donijelo je</t>
  </si>
  <si>
    <t>Belišće, 29. studenog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</si>
</sst>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.5"/>
      <name val="Times New Roman"/>
      <family val="1"/>
      <charset val="238"/>
    </font>
    <font>
      <sz val="10.5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10.5"/>
      <name val="Times New Roman"/>
      <family val="1"/>
      <charset val="238"/>
    </font>
    <font>
      <sz val="10.5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i/>
      <sz val="11"/>
      <name val="Times New Roman"/>
      <family val="1"/>
      <charset val="238"/>
    </font>
    <font>
      <sz val="10.5"/>
      <color theme="4"/>
      <name val="Times New Roman"/>
      <family val="1"/>
      <charset val="238"/>
    </font>
    <font>
      <b/>
      <i/>
      <sz val="10.5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59999389629810485"/>
        <b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rgb="FFCCFFCC"/>
        <bgColor indexed="27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6"/>
      </patternFill>
    </fill>
    <fill>
      <patternFill patternType="solid">
        <fgColor theme="0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93">
    <xf numFmtId="0" fontId="0" fillId="0" borderId="0" xfId="0"/>
    <xf numFmtId="0" fontId="3" fillId="0" borderId="0" xfId="1" applyFont="1"/>
    <xf numFmtId="0" fontId="5" fillId="0" borderId="0" xfId="1" applyFont="1"/>
    <xf numFmtId="0" fontId="6" fillId="2" borderId="2" xfId="1" applyFont="1" applyFill="1" applyBorder="1" applyAlignment="1">
      <alignment vertical="top" shrinkToFit="1"/>
    </xf>
    <xf numFmtId="0" fontId="5" fillId="6" borderId="0" xfId="1" applyFont="1" applyFill="1"/>
    <xf numFmtId="0" fontId="5" fillId="7" borderId="1" xfId="1" applyFont="1" applyFill="1" applyBorder="1"/>
    <xf numFmtId="0" fontId="8" fillId="2" borderId="1" xfId="1" applyFont="1" applyFill="1" applyBorder="1"/>
    <xf numFmtId="0" fontId="5" fillId="9" borderId="1" xfId="1" applyFont="1" applyFill="1" applyBorder="1"/>
    <xf numFmtId="0" fontId="5" fillId="0" borderId="1" xfId="1" applyFont="1" applyBorder="1"/>
    <xf numFmtId="0" fontId="5" fillId="10" borderId="1" xfId="1" applyFont="1" applyFill="1" applyBorder="1"/>
    <xf numFmtId="0" fontId="5" fillId="0" borderId="3" xfId="1" applyFont="1" applyBorder="1"/>
    <xf numFmtId="0" fontId="5" fillId="11" borderId="1" xfId="1" applyFont="1" applyFill="1" applyBorder="1"/>
    <xf numFmtId="0" fontId="4" fillId="7" borderId="1" xfId="1" applyFont="1" applyFill="1" applyBorder="1"/>
    <xf numFmtId="0" fontId="5" fillId="10" borderId="0" xfId="1" applyFont="1" applyFill="1"/>
    <xf numFmtId="0" fontId="5" fillId="13" borderId="0" xfId="1" applyFont="1" applyFill="1"/>
    <xf numFmtId="0" fontId="8" fillId="10" borderId="0" xfId="1" applyFont="1" applyFill="1"/>
    <xf numFmtId="0" fontId="8" fillId="9" borderId="1" xfId="1" applyFont="1" applyFill="1" applyBorder="1"/>
    <xf numFmtId="0" fontId="5" fillId="0" borderId="4" xfId="1" applyFont="1" applyBorder="1"/>
    <xf numFmtId="0" fontId="8" fillId="4" borderId="4" xfId="1" applyFont="1" applyFill="1" applyBorder="1"/>
    <xf numFmtId="0" fontId="5" fillId="6" borderId="4" xfId="1" applyFont="1" applyFill="1" applyBorder="1"/>
    <xf numFmtId="0" fontId="8" fillId="8" borderId="4" xfId="1" applyFont="1" applyFill="1" applyBorder="1"/>
    <xf numFmtId="0" fontId="5" fillId="14" borderId="1" xfId="1" applyFont="1" applyFill="1" applyBorder="1"/>
    <xf numFmtId="0" fontId="5" fillId="0" borderId="10" xfId="1" applyFont="1" applyBorder="1"/>
    <xf numFmtId="0" fontId="2" fillId="0" borderId="0" xfId="1"/>
    <xf numFmtId="3" fontId="5" fillId="0" borderId="0" xfId="1" applyNumberFormat="1" applyFont="1"/>
    <xf numFmtId="0" fontId="8" fillId="0" borderId="0" xfId="1" applyFont="1"/>
    <xf numFmtId="3" fontId="5" fillId="0" borderId="11" xfId="1" applyNumberFormat="1" applyFont="1" applyBorder="1"/>
    <xf numFmtId="3" fontId="5" fillId="10" borderId="11" xfId="1" applyNumberFormat="1" applyFont="1" applyFill="1" applyBorder="1" applyAlignment="1">
      <alignment horizontal="right"/>
    </xf>
    <xf numFmtId="0" fontId="5" fillId="0" borderId="11" xfId="1" applyFont="1" applyBorder="1"/>
    <xf numFmtId="0" fontId="5" fillId="0" borderId="14" xfId="1" applyFont="1" applyBorder="1"/>
    <xf numFmtId="0" fontId="5" fillId="0" borderId="16" xfId="1" applyFont="1" applyBorder="1"/>
    <xf numFmtId="0" fontId="6" fillId="2" borderId="16" xfId="1" applyFont="1" applyFill="1" applyBorder="1" applyAlignment="1">
      <alignment vertical="top" shrinkToFit="1"/>
    </xf>
    <xf numFmtId="0" fontId="4" fillId="5" borderId="12" xfId="1" applyFont="1" applyFill="1" applyBorder="1"/>
    <xf numFmtId="3" fontId="4" fillId="16" borderId="0" xfId="1" applyNumberFormat="1" applyFont="1" applyFill="1"/>
    <xf numFmtId="0" fontId="5" fillId="0" borderId="19" xfId="1" applyFont="1" applyBorder="1"/>
    <xf numFmtId="0" fontId="10" fillId="2" borderId="15" xfId="1" applyFont="1" applyFill="1" applyBorder="1" applyAlignment="1">
      <alignment horizontal="center" vertical="top" wrapText="1" shrinkToFit="1"/>
    </xf>
    <xf numFmtId="0" fontId="10" fillId="2" borderId="16" xfId="1" applyFont="1" applyFill="1" applyBorder="1" applyAlignment="1">
      <alignment horizontal="center" vertical="top" wrapText="1" shrinkToFit="1"/>
    </xf>
    <xf numFmtId="0" fontId="10" fillId="2" borderId="11" xfId="1" applyFont="1" applyFill="1" applyBorder="1" applyAlignment="1">
      <alignment horizontal="center" vertical="top" wrapText="1" shrinkToFit="1"/>
    </xf>
    <xf numFmtId="0" fontId="10" fillId="2" borderId="3" xfId="1" applyFont="1" applyFill="1" applyBorder="1" applyAlignment="1">
      <alignment horizontal="center" vertical="top" wrapText="1" shrinkToFit="1"/>
    </xf>
    <xf numFmtId="0" fontId="5" fillId="3" borderId="0" xfId="1" applyFont="1" applyFill="1"/>
    <xf numFmtId="3" fontId="5" fillId="3" borderId="0" xfId="1" applyNumberFormat="1" applyFont="1" applyFill="1"/>
    <xf numFmtId="0" fontId="1" fillId="0" borderId="0" xfId="1" applyFont="1" applyAlignment="1">
      <alignment vertical="top" wrapText="1"/>
    </xf>
    <xf numFmtId="0" fontId="5" fillId="0" borderId="20" xfId="1" applyFont="1" applyBorder="1"/>
    <xf numFmtId="0" fontId="6" fillId="2" borderId="16" xfId="1" applyFont="1" applyFill="1" applyBorder="1" applyAlignment="1">
      <alignment vertical="top" wrapText="1"/>
    </xf>
    <xf numFmtId="0" fontId="4" fillId="5" borderId="17" xfId="1" applyFont="1" applyFill="1" applyBorder="1" applyAlignment="1">
      <alignment wrapText="1"/>
    </xf>
    <xf numFmtId="0" fontId="4" fillId="7" borderId="9" xfId="1" applyFont="1" applyFill="1" applyBorder="1" applyAlignment="1">
      <alignment wrapText="1"/>
    </xf>
    <xf numFmtId="0" fontId="8" fillId="2" borderId="9" xfId="1" applyFont="1" applyFill="1" applyBorder="1" applyAlignment="1">
      <alignment wrapText="1"/>
    </xf>
    <xf numFmtId="0" fontId="8" fillId="9" borderId="9" xfId="1" applyFont="1" applyFill="1" applyBorder="1" applyAlignment="1">
      <alignment wrapText="1"/>
    </xf>
    <xf numFmtId="0" fontId="5" fillId="0" borderId="9" xfId="1" applyFont="1" applyBorder="1" applyAlignment="1">
      <alignment wrapText="1"/>
    </xf>
    <xf numFmtId="0" fontId="5" fillId="9" borderId="9" xfId="1" applyFont="1" applyFill="1" applyBorder="1" applyAlignment="1">
      <alignment wrapText="1"/>
    </xf>
    <xf numFmtId="0" fontId="8" fillId="2" borderId="9" xfId="1" applyFont="1" applyFill="1" applyBorder="1"/>
    <xf numFmtId="0" fontId="5" fillId="9" borderId="9" xfId="1" applyFont="1" applyFill="1" applyBorder="1"/>
    <xf numFmtId="0" fontId="5" fillId="0" borderId="9" xfId="1" applyFont="1" applyBorder="1"/>
    <xf numFmtId="0" fontId="4" fillId="8" borderId="15" xfId="1" applyFont="1" applyFill="1" applyBorder="1" applyAlignment="1">
      <alignment wrapText="1"/>
    </xf>
    <xf numFmtId="0" fontId="5" fillId="6" borderId="15" xfId="1" applyFont="1" applyFill="1" applyBorder="1" applyAlignment="1">
      <alignment wrapText="1"/>
    </xf>
    <xf numFmtId="0" fontId="5" fillId="0" borderId="15" xfId="1" applyFont="1" applyBorder="1" applyAlignment="1">
      <alignment wrapText="1"/>
    </xf>
    <xf numFmtId="0" fontId="8" fillId="4" borderId="15" xfId="1" applyFont="1" applyFill="1" applyBorder="1" applyAlignment="1">
      <alignment wrapText="1"/>
    </xf>
    <xf numFmtId="0" fontId="5" fillId="10" borderId="9" xfId="1" applyFont="1" applyFill="1" applyBorder="1" applyAlignment="1">
      <alignment wrapText="1"/>
    </xf>
    <xf numFmtId="0" fontId="8" fillId="11" borderId="9" xfId="1" applyFont="1" applyFill="1" applyBorder="1" applyAlignment="1">
      <alignment wrapText="1"/>
    </xf>
    <xf numFmtId="0" fontId="5" fillId="3" borderId="9" xfId="1" applyFont="1" applyFill="1" applyBorder="1" applyAlignment="1">
      <alignment wrapText="1"/>
    </xf>
    <xf numFmtId="0" fontId="1" fillId="0" borderId="0" xfId="1" applyFont="1"/>
    <xf numFmtId="0" fontId="1" fillId="0" borderId="0" xfId="1" applyFont="1" applyAlignment="1">
      <alignment horizontal="left"/>
    </xf>
    <xf numFmtId="0" fontId="11" fillId="0" borderId="0" xfId="1" applyFont="1"/>
    <xf numFmtId="0" fontId="6" fillId="2" borderId="9" xfId="1" applyFont="1" applyFill="1" applyBorder="1" applyAlignment="1">
      <alignment vertical="top" wrapText="1"/>
    </xf>
    <xf numFmtId="0" fontId="4" fillId="14" borderId="9" xfId="1" applyFont="1" applyFill="1" applyBorder="1" applyAlignment="1">
      <alignment wrapText="1"/>
    </xf>
    <xf numFmtId="0" fontId="8" fillId="2" borderId="9" xfId="1" applyFont="1" applyFill="1" applyBorder="1" applyAlignment="1">
      <alignment wrapText="1" shrinkToFit="1"/>
    </xf>
    <xf numFmtId="0" fontId="5" fillId="9" borderId="9" xfId="1" applyFont="1" applyFill="1" applyBorder="1" applyAlignment="1">
      <alignment wrapText="1" shrinkToFit="1"/>
    </xf>
    <xf numFmtId="0" fontId="4" fillId="7" borderId="9" xfId="1" applyFont="1" applyFill="1" applyBorder="1" applyAlignment="1">
      <alignment wrapText="1" shrinkToFit="1"/>
    </xf>
    <xf numFmtId="0" fontId="5" fillId="0" borderId="9" xfId="1" applyFont="1" applyBorder="1" applyAlignment="1">
      <alignment wrapText="1" shrinkToFit="1"/>
    </xf>
    <xf numFmtId="0" fontId="5" fillId="10" borderId="9" xfId="1" applyFont="1" applyFill="1" applyBorder="1" applyAlignment="1">
      <alignment wrapText="1" shrinkToFit="1"/>
    </xf>
    <xf numFmtId="0" fontId="5" fillId="15" borderId="0" xfId="1" applyFont="1" applyFill="1"/>
    <xf numFmtId="0" fontId="10" fillId="2" borderId="8" xfId="1" applyFont="1" applyFill="1" applyBorder="1" applyAlignment="1">
      <alignment horizontal="center" vertical="top" wrapText="1" shrinkToFit="1"/>
    </xf>
    <xf numFmtId="0" fontId="5" fillId="18" borderId="1" xfId="1" applyFont="1" applyFill="1" applyBorder="1"/>
    <xf numFmtId="0" fontId="5" fillId="10" borderId="21" xfId="1" applyFont="1" applyFill="1" applyBorder="1" applyAlignment="1">
      <alignment wrapText="1"/>
    </xf>
    <xf numFmtId="0" fontId="5" fillId="0" borderId="16" xfId="0" applyFont="1" applyBorder="1"/>
    <xf numFmtId="0" fontId="5" fillId="0" borderId="15" xfId="0" applyFont="1" applyBorder="1" applyAlignment="1">
      <alignment wrapText="1"/>
    </xf>
    <xf numFmtId="3" fontId="9" fillId="10" borderId="11" xfId="1" applyNumberFormat="1" applyFont="1" applyFill="1" applyBorder="1" applyAlignment="1">
      <alignment horizontal="right"/>
    </xf>
    <xf numFmtId="0" fontId="9" fillId="0" borderId="9" xfId="1" applyFont="1" applyBorder="1" applyAlignment="1">
      <alignment wrapText="1"/>
    </xf>
    <xf numFmtId="0" fontId="5" fillId="19" borderId="1" xfId="1" applyFont="1" applyFill="1" applyBorder="1"/>
    <xf numFmtId="0" fontId="5" fillId="19" borderId="9" xfId="1" applyFont="1" applyFill="1" applyBorder="1" applyAlignment="1">
      <alignment wrapText="1"/>
    </xf>
    <xf numFmtId="0" fontId="5" fillId="19" borderId="21" xfId="1" applyFont="1" applyFill="1" applyBorder="1" applyAlignment="1">
      <alignment wrapText="1"/>
    </xf>
    <xf numFmtId="0" fontId="5" fillId="3" borderId="0" xfId="1" applyFont="1" applyFill="1" applyAlignment="1">
      <alignment wrapText="1"/>
    </xf>
    <xf numFmtId="3" fontId="5" fillId="22" borderId="0" xfId="1" applyNumberFormat="1" applyFont="1" applyFill="1" applyAlignment="1">
      <alignment horizontal="right"/>
    </xf>
    <xf numFmtId="0" fontId="4" fillId="20" borderId="1" xfId="1" applyFont="1" applyFill="1" applyBorder="1"/>
    <xf numFmtId="0" fontId="4" fillId="20" borderId="9" xfId="1" applyFont="1" applyFill="1" applyBorder="1" applyAlignment="1">
      <alignment wrapText="1"/>
    </xf>
    <xf numFmtId="0" fontId="5" fillId="0" borderId="2" xfId="1" applyFont="1" applyBorder="1"/>
    <xf numFmtId="0" fontId="5" fillId="9" borderId="25" xfId="1" applyFont="1" applyFill="1" applyBorder="1" applyAlignment="1">
      <alignment wrapText="1"/>
    </xf>
    <xf numFmtId="0" fontId="5" fillId="0" borderId="16" xfId="1" applyFont="1" applyBorder="1" applyAlignment="1">
      <alignment wrapText="1"/>
    </xf>
    <xf numFmtId="0" fontId="10" fillId="2" borderId="10" xfId="1" applyFont="1" applyFill="1" applyBorder="1" applyAlignment="1">
      <alignment horizontal="center" vertical="top" wrapText="1" shrinkToFit="1"/>
    </xf>
    <xf numFmtId="0" fontId="9" fillId="0" borderId="0" xfId="1" applyFont="1"/>
    <xf numFmtId="0" fontId="15" fillId="0" borderId="0" xfId="1" applyFont="1"/>
    <xf numFmtId="0" fontId="16" fillId="8" borderId="15" xfId="1" applyFont="1" applyFill="1" applyBorder="1" applyAlignment="1">
      <alignment wrapText="1"/>
    </xf>
    <xf numFmtId="0" fontId="8" fillId="2" borderId="26" xfId="1" applyFont="1" applyFill="1" applyBorder="1"/>
    <xf numFmtId="0" fontId="8" fillId="2" borderId="25" xfId="1" applyFont="1" applyFill="1" applyBorder="1" applyAlignment="1">
      <alignment wrapText="1"/>
    </xf>
    <xf numFmtId="0" fontId="5" fillId="0" borderId="12" xfId="1" applyFont="1" applyBorder="1"/>
    <xf numFmtId="0" fontId="5" fillId="0" borderId="17" xfId="1" applyFont="1" applyBorder="1" applyAlignment="1">
      <alignment wrapText="1"/>
    </xf>
    <xf numFmtId="0" fontId="5" fillId="9" borderId="16" xfId="1" applyFont="1" applyFill="1" applyBorder="1"/>
    <xf numFmtId="0" fontId="5" fillId="9" borderId="16" xfId="1" applyFont="1" applyFill="1" applyBorder="1" applyAlignment="1">
      <alignment wrapText="1"/>
    </xf>
    <xf numFmtId="0" fontId="16" fillId="18" borderId="21" xfId="1" applyFont="1" applyFill="1" applyBorder="1" applyAlignment="1">
      <alignment wrapText="1"/>
    </xf>
    <xf numFmtId="4" fontId="4" fillId="21" borderId="11" xfId="1" applyNumberFormat="1" applyFont="1" applyFill="1" applyBorder="1" applyAlignment="1">
      <alignment horizontal="right"/>
    </xf>
    <xf numFmtId="4" fontId="4" fillId="14" borderId="16" xfId="1" applyNumberFormat="1" applyFont="1" applyFill="1" applyBorder="1" applyAlignment="1">
      <alignment horizontal="right"/>
    </xf>
    <xf numFmtId="4" fontId="4" fillId="7" borderId="11" xfId="1" applyNumberFormat="1" applyFont="1" applyFill="1" applyBorder="1" applyAlignment="1">
      <alignment horizontal="right"/>
    </xf>
    <xf numFmtId="4" fontId="4" fillId="7" borderId="3" xfId="1" applyNumberFormat="1" applyFont="1" applyFill="1" applyBorder="1" applyAlignment="1">
      <alignment horizontal="right"/>
    </xf>
    <xf numFmtId="4" fontId="4" fillId="7" borderId="3" xfId="1" applyNumberFormat="1" applyFont="1" applyFill="1" applyBorder="1"/>
    <xf numFmtId="4" fontId="5" fillId="2" borderId="11" xfId="1" applyNumberFormat="1" applyFont="1" applyFill="1" applyBorder="1" applyAlignment="1">
      <alignment horizontal="right"/>
    </xf>
    <xf numFmtId="4" fontId="5" fillId="2" borderId="3" xfId="1" applyNumberFormat="1" applyFont="1" applyFill="1" applyBorder="1" applyAlignment="1">
      <alignment horizontal="right"/>
    </xf>
    <xf numFmtId="4" fontId="5" fillId="2" borderId="3" xfId="1" applyNumberFormat="1" applyFont="1" applyFill="1" applyBorder="1"/>
    <xf numFmtId="4" fontId="5" fillId="19" borderId="11" xfId="1" applyNumberFormat="1" applyFont="1" applyFill="1" applyBorder="1"/>
    <xf numFmtId="4" fontId="5" fillId="19" borderId="3" xfId="1" applyNumberFormat="1" applyFont="1" applyFill="1" applyBorder="1"/>
    <xf numFmtId="4" fontId="5" fillId="0" borderId="11" xfId="1" applyNumberFormat="1" applyFont="1" applyBorder="1"/>
    <xf numFmtId="4" fontId="5" fillId="0" borderId="3" xfId="1" applyNumberFormat="1" applyFont="1" applyBorder="1"/>
    <xf numFmtId="4" fontId="5" fillId="9" borderId="11" xfId="1" applyNumberFormat="1" applyFont="1" applyFill="1" applyBorder="1" applyAlignment="1">
      <alignment horizontal="right"/>
    </xf>
    <xf numFmtId="4" fontId="5" fillId="9" borderId="3" xfId="1" applyNumberFormat="1" applyFont="1" applyFill="1" applyBorder="1" applyAlignment="1">
      <alignment horizontal="right"/>
    </xf>
    <xf numFmtId="4" fontId="5" fillId="9" borderId="3" xfId="1" applyNumberFormat="1" applyFont="1" applyFill="1" applyBorder="1"/>
    <xf numFmtId="4" fontId="5" fillId="0" borderId="11" xfId="1" applyNumberFormat="1" applyFont="1" applyBorder="1" applyAlignment="1">
      <alignment horizontal="right"/>
    </xf>
    <xf numFmtId="4" fontId="5" fillId="0" borderId="3" xfId="1" applyNumberFormat="1" applyFont="1" applyBorder="1" applyAlignment="1">
      <alignment horizontal="right"/>
    </xf>
    <xf numFmtId="4" fontId="5" fillId="2" borderId="11" xfId="1" applyNumberFormat="1" applyFont="1" applyFill="1" applyBorder="1"/>
    <xf numFmtId="4" fontId="5" fillId="10" borderId="11" xfId="1" applyNumberFormat="1" applyFont="1" applyFill="1" applyBorder="1"/>
    <xf numFmtId="4" fontId="5" fillId="10" borderId="3" xfId="1" applyNumberFormat="1" applyFont="1" applyFill="1" applyBorder="1"/>
    <xf numFmtId="4" fontId="5" fillId="19" borderId="11" xfId="1" applyNumberFormat="1" applyFont="1" applyFill="1" applyBorder="1" applyAlignment="1">
      <alignment horizontal="right"/>
    </xf>
    <xf numFmtId="4" fontId="5" fillId="19" borderId="3" xfId="1" applyNumberFormat="1" applyFont="1" applyFill="1" applyBorder="1" applyAlignment="1">
      <alignment horizontal="right"/>
    </xf>
    <xf numFmtId="4" fontId="5" fillId="10" borderId="11" xfId="1" applyNumberFormat="1" applyFont="1" applyFill="1" applyBorder="1" applyAlignment="1">
      <alignment horizontal="right"/>
    </xf>
    <xf numFmtId="4" fontId="5" fillId="10" borderId="3" xfId="1" applyNumberFormat="1" applyFont="1" applyFill="1" applyBorder="1" applyAlignment="1">
      <alignment horizontal="right"/>
    </xf>
    <xf numFmtId="4" fontId="9" fillId="9" borderId="3" xfId="1" applyNumberFormat="1" applyFont="1" applyFill="1" applyBorder="1"/>
    <xf numFmtId="4" fontId="9" fillId="0" borderId="3" xfId="1" applyNumberFormat="1" applyFont="1" applyBorder="1"/>
    <xf numFmtId="4" fontId="4" fillId="18" borderId="11" xfId="1" applyNumberFormat="1" applyFont="1" applyFill="1" applyBorder="1" applyAlignment="1">
      <alignment horizontal="right"/>
    </xf>
    <xf numFmtId="4" fontId="4" fillId="18" borderId="11" xfId="1" applyNumberFormat="1" applyFont="1" applyFill="1" applyBorder="1"/>
    <xf numFmtId="4" fontId="4" fillId="6" borderId="19" xfId="1" applyNumberFormat="1" applyFont="1" applyFill="1" applyBorder="1"/>
    <xf numFmtId="4" fontId="4" fillId="6" borderId="16" xfId="1" applyNumberFormat="1" applyFont="1" applyFill="1" applyBorder="1"/>
    <xf numFmtId="4" fontId="4" fillId="8" borderId="15" xfId="1" applyNumberFormat="1" applyFont="1" applyFill="1" applyBorder="1"/>
    <xf numFmtId="4" fontId="5" fillId="4" borderId="15" xfId="1" applyNumberFormat="1" applyFont="1" applyFill="1" applyBorder="1"/>
    <xf numFmtId="4" fontId="5" fillId="6" borderId="15" xfId="1" applyNumberFormat="1" applyFont="1" applyFill="1" applyBorder="1"/>
    <xf numFmtId="4" fontId="5" fillId="0" borderId="15" xfId="1" applyNumberFormat="1" applyFont="1" applyBorder="1"/>
    <xf numFmtId="4" fontId="5" fillId="0" borderId="16" xfId="1" applyNumberFormat="1" applyFont="1" applyBorder="1"/>
    <xf numFmtId="4" fontId="5" fillId="0" borderId="5" xfId="1" applyNumberFormat="1" applyFont="1" applyBorder="1"/>
    <xf numFmtId="4" fontId="9" fillId="0" borderId="3" xfId="1" applyNumberFormat="1" applyFont="1" applyBorder="1" applyAlignment="1">
      <alignment horizontal="right"/>
    </xf>
    <xf numFmtId="4" fontId="9" fillId="0" borderId="11" xfId="1" applyNumberFormat="1" applyFont="1" applyBorder="1"/>
    <xf numFmtId="4" fontId="9" fillId="0" borderId="11" xfId="1" applyNumberFormat="1" applyFont="1" applyBorder="1" applyAlignment="1">
      <alignment horizontal="right"/>
    </xf>
    <xf numFmtId="4" fontId="4" fillId="8" borderId="5" xfId="1" applyNumberFormat="1" applyFont="1" applyFill="1" applyBorder="1"/>
    <xf numFmtId="4" fontId="5" fillId="4" borderId="5" xfId="1" applyNumberFormat="1" applyFont="1" applyFill="1" applyBorder="1"/>
    <xf numFmtId="4" fontId="5" fillId="6" borderId="5" xfId="1" applyNumberFormat="1" applyFont="1" applyFill="1" applyBorder="1"/>
    <xf numFmtId="4" fontId="4" fillId="6" borderId="13" xfId="1" applyNumberFormat="1" applyFont="1" applyFill="1" applyBorder="1"/>
    <xf numFmtId="4" fontId="5" fillId="3" borderId="15" xfId="1" applyNumberFormat="1" applyFont="1" applyFill="1" applyBorder="1"/>
    <xf numFmtId="4" fontId="5" fillId="12" borderId="15" xfId="1" applyNumberFormat="1" applyFont="1" applyFill="1" applyBorder="1"/>
    <xf numFmtId="4" fontId="5" fillId="11" borderId="3" xfId="1" applyNumberFormat="1" applyFont="1" applyFill="1" applyBorder="1"/>
    <xf numFmtId="4" fontId="5" fillId="12" borderId="5" xfId="1" applyNumberFormat="1" applyFont="1" applyFill="1" applyBorder="1"/>
    <xf numFmtId="4" fontId="5" fillId="3" borderId="5" xfId="1" applyNumberFormat="1" applyFont="1" applyFill="1" applyBorder="1"/>
    <xf numFmtId="4" fontId="4" fillId="5" borderId="16" xfId="1" applyNumberFormat="1" applyFont="1" applyFill="1" applyBorder="1"/>
    <xf numFmtId="4" fontId="4" fillId="5" borderId="15" xfId="1" applyNumberFormat="1" applyFont="1" applyFill="1" applyBorder="1"/>
    <xf numFmtId="4" fontId="5" fillId="4" borderId="27" xfId="1" applyNumberFormat="1" applyFont="1" applyFill="1" applyBorder="1"/>
    <xf numFmtId="4" fontId="5" fillId="6" borderId="16" xfId="1" applyNumberFormat="1" applyFont="1" applyFill="1" applyBorder="1"/>
    <xf numFmtId="4" fontId="5" fillId="0" borderId="13" xfId="1" applyNumberFormat="1" applyFont="1" applyBorder="1"/>
    <xf numFmtId="4" fontId="5" fillId="0" borderId="12" xfId="1" applyNumberFormat="1" applyFont="1" applyBorder="1"/>
    <xf numFmtId="4" fontId="5" fillId="0" borderId="8" xfId="1" applyNumberFormat="1" applyFont="1" applyBorder="1"/>
    <xf numFmtId="4" fontId="5" fillId="9" borderId="1" xfId="1" applyNumberFormat="1" applyFont="1" applyFill="1" applyBorder="1"/>
    <xf numFmtId="4" fontId="5" fillId="0" borderId="1" xfId="1" applyNumberFormat="1" applyFont="1" applyBorder="1"/>
    <xf numFmtId="4" fontId="5" fillId="10" borderId="1" xfId="1" applyNumberFormat="1" applyFont="1" applyFill="1" applyBorder="1"/>
    <xf numFmtId="4" fontId="9" fillId="0" borderId="5" xfId="1" applyNumberFormat="1" applyFont="1" applyBorder="1"/>
    <xf numFmtId="0" fontId="4" fillId="5" borderId="6" xfId="1" applyFont="1" applyFill="1" applyBorder="1" applyAlignment="1">
      <alignment horizontal="left" wrapText="1"/>
    </xf>
    <xf numFmtId="0" fontId="4" fillId="5" borderId="7" xfId="1" applyFont="1" applyFill="1" applyBorder="1" applyAlignment="1">
      <alignment horizontal="left" wrapText="1"/>
    </xf>
    <xf numFmtId="0" fontId="8" fillId="17" borderId="18" xfId="1" applyFont="1" applyFill="1" applyBorder="1" applyAlignment="1">
      <alignment horizontal="left" wrapText="1"/>
    </xf>
    <xf numFmtId="0" fontId="8" fillId="17" borderId="0" xfId="1" applyFont="1" applyFill="1" applyAlignment="1">
      <alignment horizontal="left" wrapText="1"/>
    </xf>
    <xf numFmtId="0" fontId="8" fillId="17" borderId="22" xfId="1" applyFont="1" applyFill="1" applyBorder="1" applyAlignment="1">
      <alignment horizontal="left" wrapText="1"/>
    </xf>
    <xf numFmtId="0" fontId="6" fillId="2" borderId="19" xfId="1" applyFont="1" applyFill="1" applyBorder="1" applyAlignment="1">
      <alignment horizontal="center" vertical="top" shrinkToFit="1"/>
    </xf>
    <xf numFmtId="0" fontId="6" fillId="2" borderId="15" xfId="1" applyFont="1" applyFill="1" applyBorder="1" applyAlignment="1">
      <alignment horizontal="center" vertical="top" shrinkToFit="1"/>
    </xf>
    <xf numFmtId="0" fontId="10" fillId="2" borderId="14" xfId="1" applyFont="1" applyFill="1" applyBorder="1" applyAlignment="1">
      <alignment horizontal="center" vertical="top" wrapText="1" shrinkToFit="1"/>
    </xf>
    <xf numFmtId="0" fontId="10" fillId="2" borderId="11" xfId="1" applyFont="1" applyFill="1" applyBorder="1" applyAlignment="1">
      <alignment horizontal="center" vertical="top" wrapText="1" shrinkToFit="1"/>
    </xf>
    <xf numFmtId="0" fontId="7" fillId="2" borderId="1" xfId="1" applyFont="1" applyFill="1" applyBorder="1" applyAlignment="1">
      <alignment horizontal="center" vertical="top" wrapText="1" shrinkToFit="1"/>
    </xf>
    <xf numFmtId="0" fontId="1" fillId="0" borderId="0" xfId="0" applyFont="1" applyAlignment="1">
      <alignment horizontal="left" wrapText="1"/>
    </xf>
    <xf numFmtId="0" fontId="4" fillId="5" borderId="23" xfId="1" applyFont="1" applyFill="1" applyBorder="1" applyAlignment="1">
      <alignment horizontal="center" wrapText="1"/>
    </xf>
    <xf numFmtId="0" fontId="4" fillId="5" borderId="24" xfId="1" applyFont="1" applyFill="1" applyBorder="1" applyAlignment="1">
      <alignment horizontal="center" wrapText="1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5" fillId="17" borderId="6" xfId="1" applyFont="1" applyFill="1" applyBorder="1" applyAlignment="1">
      <alignment horizontal="center"/>
    </xf>
    <xf numFmtId="0" fontId="5" fillId="17" borderId="7" xfId="1" applyFont="1" applyFill="1" applyBorder="1" applyAlignment="1">
      <alignment horizontal="center"/>
    </xf>
    <xf numFmtId="0" fontId="5" fillId="17" borderId="8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top" shrinkToFit="1"/>
    </xf>
    <xf numFmtId="0" fontId="10" fillId="2" borderId="1" xfId="1" applyFont="1" applyFill="1" applyBorder="1" applyAlignment="1">
      <alignment horizontal="center" vertical="top" wrapText="1" shrinkToFit="1"/>
    </xf>
    <xf numFmtId="0" fontId="6" fillId="2" borderId="16" xfId="1" applyFont="1" applyFill="1" applyBorder="1" applyAlignment="1">
      <alignment horizontal="center" vertical="top" shrinkToFit="1"/>
    </xf>
    <xf numFmtId="0" fontId="7" fillId="2" borderId="16" xfId="1" applyFont="1" applyFill="1" applyBorder="1" applyAlignment="1">
      <alignment horizontal="center" vertical="top" wrapText="1" shrinkToFit="1"/>
    </xf>
    <xf numFmtId="0" fontId="10" fillId="2" borderId="16" xfId="1" applyFont="1" applyFill="1" applyBorder="1" applyAlignment="1">
      <alignment horizontal="center" vertical="top" wrapText="1" shrinkToFit="1"/>
    </xf>
    <xf numFmtId="0" fontId="1" fillId="0" borderId="0" xfId="0" applyFont="1" applyAlignment="1">
      <alignment horizontal="center" wrapText="1"/>
    </xf>
    <xf numFmtId="0" fontId="0" fillId="0" borderId="0" xfId="0"/>
    <xf numFmtId="0" fontId="1" fillId="0" borderId="0" xfId="1" applyFont="1" applyAlignment="1">
      <alignment horizontal="justify" vertical="top" wrapText="1"/>
    </xf>
    <xf numFmtId="0" fontId="11" fillId="0" borderId="0" xfId="1" applyFont="1" applyAlignment="1">
      <alignment horizontal="justify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4" fillId="0" borderId="0" xfId="1" applyFont="1" applyAlignment="1">
      <alignment horizontal="left" vertical="top" wrapText="1"/>
    </xf>
  </cellXfs>
  <cellStyles count="3">
    <cellStyle name="Excel Built-in Normal" xfId="2" xr:uid="{544CE406-DFDE-40B7-9BEB-671BE4F4BCD4}"/>
    <cellStyle name="Normalno" xfId="0" builtinId="0"/>
    <cellStyle name="Normalno 3" xfId="1" xr:uid="{DEAB926C-6CB2-44F9-8F3B-879127BD9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84D1-EA6D-4490-90C1-F49FB06E82D4}">
  <sheetPr>
    <pageSetUpPr fitToPage="1"/>
  </sheetPr>
  <dimension ref="A1:AFH581"/>
  <sheetViews>
    <sheetView tabSelected="1" view="pageBreakPreview" topLeftCell="A10" zoomScaleNormal="100" zoomScaleSheetLayoutView="100" workbookViewId="0">
      <selection activeCell="A295" sqref="A295:K295"/>
    </sheetView>
  </sheetViews>
  <sheetFormatPr defaultColWidth="9.140625" defaultRowHeight="13.5" x14ac:dyDescent="0.2"/>
  <cols>
    <col min="1" max="1" width="5.140625" style="8" customWidth="1"/>
    <col min="2" max="2" width="37.42578125" style="29" customWidth="1"/>
    <col min="3" max="3" width="10.42578125" style="28" customWidth="1"/>
    <col min="4" max="4" width="10.42578125" style="28" hidden="1" customWidth="1"/>
    <col min="5" max="5" width="10.28515625" style="28" customWidth="1"/>
    <col min="6" max="6" width="10.42578125" style="10" customWidth="1"/>
    <col min="7" max="7" width="10.28515625" style="10" customWidth="1"/>
    <col min="8" max="8" width="9.7109375" style="10" customWidth="1"/>
    <col min="9" max="9" width="9.140625" style="10" customWidth="1"/>
    <col min="10" max="10" width="9.85546875" style="10" customWidth="1"/>
    <col min="11" max="11" width="10.85546875" style="10" customWidth="1"/>
    <col min="12" max="12" width="10.85546875" style="2" customWidth="1"/>
    <col min="13" max="13" width="12" style="2" customWidth="1"/>
    <col min="14" max="14" width="13.7109375" style="2" customWidth="1"/>
    <col min="15" max="16384" width="9.140625" style="2"/>
  </cols>
  <sheetData>
    <row r="1" spans="1:840" s="1" customFormat="1" ht="76.5" customHeight="1" x14ac:dyDescent="0.25">
      <c r="A1" s="184" t="s">
        <v>143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IT1" s="23"/>
    </row>
    <row r="2" spans="1:840" s="1" customFormat="1" ht="16.5" customHeight="1" x14ac:dyDescent="0.25">
      <c r="A2" s="192" t="s">
        <v>119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IT2" s="23"/>
    </row>
    <row r="3" spans="1:840" ht="30" customHeight="1" x14ac:dyDescent="0.25">
      <c r="A3" s="186" t="s">
        <v>120</v>
      </c>
      <c r="B3" s="186"/>
      <c r="C3" s="186"/>
      <c r="D3" s="186"/>
      <c r="E3" s="186"/>
      <c r="F3" s="186"/>
      <c r="G3" s="186"/>
      <c r="H3" s="186"/>
      <c r="I3" s="186"/>
      <c r="J3" s="187"/>
      <c r="K3" s="183"/>
    </row>
    <row r="4" spans="1:840" s="1" customFormat="1" ht="17.25" customHeight="1" x14ac:dyDescent="0.25">
      <c r="A4" s="188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IT4" s="23"/>
    </row>
    <row r="5" spans="1:840" s="1" customFormat="1" ht="29.25" customHeight="1" x14ac:dyDescent="0.25">
      <c r="A5" s="189" t="s">
        <v>121</v>
      </c>
      <c r="B5" s="189"/>
      <c r="C5" s="189"/>
      <c r="D5" s="189"/>
      <c r="E5" s="189"/>
      <c r="F5" s="189"/>
      <c r="G5" s="189"/>
      <c r="H5" s="189"/>
      <c r="I5" s="189"/>
      <c r="J5" s="183"/>
      <c r="K5" s="183"/>
      <c r="IT5" s="23"/>
    </row>
    <row r="6" spans="1:840" s="1" customFormat="1" ht="17.25" customHeight="1" x14ac:dyDescent="0.25">
      <c r="A6" s="182" t="s">
        <v>1</v>
      </c>
      <c r="B6" s="182"/>
      <c r="C6" s="182"/>
      <c r="D6" s="182"/>
      <c r="E6" s="182"/>
      <c r="F6" s="182"/>
      <c r="G6" s="182"/>
      <c r="H6" s="182"/>
      <c r="I6" s="182"/>
      <c r="J6" s="183"/>
      <c r="K6" s="183"/>
      <c r="IT6" s="23"/>
    </row>
    <row r="7" spans="1:840" s="1" customFormat="1" ht="139.5" customHeight="1" x14ac:dyDescent="0.25">
      <c r="A7" s="168" t="s">
        <v>92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IT7" s="23"/>
    </row>
    <row r="8" spans="1:840" s="1" customFormat="1" ht="17.25" customHeight="1" x14ac:dyDescent="0.25">
      <c r="A8" s="182" t="s">
        <v>89</v>
      </c>
      <c r="B8" s="182"/>
      <c r="C8" s="182"/>
      <c r="D8" s="182"/>
      <c r="E8" s="182"/>
      <c r="F8" s="182"/>
      <c r="G8" s="182"/>
      <c r="H8" s="182"/>
      <c r="I8" s="182"/>
      <c r="J8" s="183"/>
      <c r="K8" s="183"/>
      <c r="IT8" s="23"/>
    </row>
    <row r="9" spans="1:840" s="1" customFormat="1" ht="197.25" customHeight="1" x14ac:dyDescent="0.25">
      <c r="A9" s="168" t="s">
        <v>135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IT9" s="23"/>
    </row>
    <row r="10" spans="1:840" s="1" customFormat="1" ht="17.25" customHeight="1" x14ac:dyDescent="0.25">
      <c r="A10" s="182" t="s">
        <v>124</v>
      </c>
      <c r="B10" s="182"/>
      <c r="C10" s="182"/>
      <c r="D10" s="182"/>
      <c r="E10" s="182"/>
      <c r="F10" s="182"/>
      <c r="G10" s="182"/>
      <c r="H10" s="182"/>
      <c r="I10" s="182"/>
      <c r="J10" s="183"/>
      <c r="K10" s="183"/>
      <c r="IT10" s="23"/>
    </row>
    <row r="11" spans="1:840" s="1" customFormat="1" ht="17.25" customHeight="1" x14ac:dyDescent="0.25">
      <c r="A11" s="190" t="s">
        <v>122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1"/>
      <c r="IT11" s="23"/>
    </row>
    <row r="12" spans="1:840" s="1" customFormat="1" ht="15" hidden="1" customHeight="1" x14ac:dyDescent="0.25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1"/>
      <c r="IT12" s="23"/>
    </row>
    <row r="13" spans="1:840" s="1" customFormat="1" ht="14.25" customHeight="1" x14ac:dyDescent="0.25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1"/>
      <c r="IT13" s="23"/>
    </row>
    <row r="14" spans="1:840" ht="15.75" customHeight="1" x14ac:dyDescent="0.2">
      <c r="A14" s="179"/>
      <c r="B14" s="179"/>
      <c r="C14" s="35"/>
      <c r="D14" s="35"/>
      <c r="E14" s="35"/>
      <c r="F14" s="167" t="s">
        <v>36</v>
      </c>
      <c r="G14" s="167"/>
      <c r="H14" s="167"/>
      <c r="I14" s="167"/>
      <c r="J14" s="166"/>
      <c r="K14" s="178"/>
    </row>
    <row r="15" spans="1:840" ht="38.25" customHeight="1" x14ac:dyDescent="0.2">
      <c r="A15" s="31"/>
      <c r="B15" s="43"/>
      <c r="C15" s="35" t="s">
        <v>101</v>
      </c>
      <c r="D15" s="35" t="s">
        <v>93</v>
      </c>
      <c r="E15" s="35" t="s">
        <v>102</v>
      </c>
      <c r="F15" s="71" t="s">
        <v>105</v>
      </c>
      <c r="G15" s="71" t="s">
        <v>113</v>
      </c>
      <c r="H15" s="71" t="s">
        <v>106</v>
      </c>
      <c r="I15" s="71" t="s">
        <v>107</v>
      </c>
      <c r="J15" s="38" t="s">
        <v>103</v>
      </c>
      <c r="K15" s="38" t="s">
        <v>104</v>
      </c>
    </row>
    <row r="16" spans="1:840" s="4" customFormat="1" ht="22.5" customHeight="1" x14ac:dyDescent="0.2">
      <c r="A16" s="158" t="s">
        <v>37</v>
      </c>
      <c r="B16" s="159"/>
      <c r="C16" s="147">
        <f>SUM(C17,C52,C56,C66,C72,C85)</f>
        <v>121998</v>
      </c>
      <c r="D16" s="148">
        <f>SUM(D17,D52,D56,D66)</f>
        <v>79503</v>
      </c>
      <c r="E16" s="148">
        <f t="shared" ref="E16:K16" si="0">SUM(E17,E52,E56,E66,E72,E85)</f>
        <v>106800</v>
      </c>
      <c r="F16" s="148">
        <f t="shared" si="0"/>
        <v>73846</v>
      </c>
      <c r="G16" s="148">
        <f t="shared" si="0"/>
        <v>22954</v>
      </c>
      <c r="H16" s="148">
        <f t="shared" si="0"/>
        <v>2000</v>
      </c>
      <c r="I16" s="148">
        <f t="shared" si="0"/>
        <v>8000</v>
      </c>
      <c r="J16" s="148">
        <f t="shared" si="0"/>
        <v>115387</v>
      </c>
      <c r="K16" s="148">
        <f t="shared" si="0"/>
        <v>115387</v>
      </c>
      <c r="L16" s="2"/>
      <c r="M16" s="2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</row>
    <row r="17" spans="1:840" ht="17.25" customHeight="1" x14ac:dyDescent="0.2">
      <c r="A17" s="5"/>
      <c r="B17" s="45" t="s">
        <v>38</v>
      </c>
      <c r="C17" s="129">
        <f t="shared" ref="C17:K17" si="1">SUM(C18,C25,C44,C47)</f>
        <v>58398</v>
      </c>
      <c r="D17" s="129">
        <f t="shared" si="1"/>
        <v>50171</v>
      </c>
      <c r="E17" s="129">
        <f t="shared" si="1"/>
        <v>67500</v>
      </c>
      <c r="F17" s="129">
        <f t="shared" si="1"/>
        <v>65746</v>
      </c>
      <c r="G17" s="129">
        <f t="shared" si="1"/>
        <v>454</v>
      </c>
      <c r="H17" s="129">
        <f t="shared" si="1"/>
        <v>0</v>
      </c>
      <c r="I17" s="129">
        <f t="shared" si="1"/>
        <v>1300</v>
      </c>
      <c r="J17" s="129">
        <f t="shared" si="1"/>
        <v>75087</v>
      </c>
      <c r="K17" s="129">
        <f t="shared" si="1"/>
        <v>75087</v>
      </c>
    </row>
    <row r="18" spans="1:840" ht="16.5" customHeight="1" x14ac:dyDescent="0.2">
      <c r="A18" s="92">
        <v>31</v>
      </c>
      <c r="B18" s="93" t="s">
        <v>10</v>
      </c>
      <c r="C18" s="149">
        <f t="shared" ref="C18:D18" si="2">SUM(C19,C21,C23)</f>
        <v>45862</v>
      </c>
      <c r="D18" s="149">
        <f t="shared" si="2"/>
        <v>39817</v>
      </c>
      <c r="E18" s="149">
        <f t="shared" ref="E18" si="3">SUM(E19,E21,E23)</f>
        <v>55837</v>
      </c>
      <c r="F18" s="149">
        <f t="shared" ref="F18" si="4">SUM(F19,F21,F23)</f>
        <v>55383</v>
      </c>
      <c r="G18" s="149">
        <f t="shared" ref="G18" si="5">SUM(G19,G21,G23)</f>
        <v>454</v>
      </c>
      <c r="H18" s="149">
        <f t="shared" ref="H18" si="6">SUM(H19,H21,H23)</f>
        <v>0</v>
      </c>
      <c r="I18" s="149">
        <f t="shared" ref="I18" si="7">SUM(I19,I21,I23)</f>
        <v>0</v>
      </c>
      <c r="J18" s="149">
        <v>62869</v>
      </c>
      <c r="K18" s="149">
        <v>62869</v>
      </c>
    </row>
    <row r="19" spans="1:840" s="4" customFormat="1" ht="15.75" customHeight="1" x14ac:dyDescent="0.2">
      <c r="A19" s="96">
        <v>311</v>
      </c>
      <c r="B19" s="97" t="s">
        <v>29</v>
      </c>
      <c r="C19" s="150">
        <f>SUM(C20)</f>
        <v>35612</v>
      </c>
      <c r="D19" s="150">
        <f>SUM(D20)</f>
        <v>30526</v>
      </c>
      <c r="E19" s="150">
        <f>SUM(E20)</f>
        <v>45640</v>
      </c>
      <c r="F19" s="150">
        <f>SUM(F20)</f>
        <v>45186</v>
      </c>
      <c r="G19" s="150">
        <f t="shared" ref="G19:I19" si="8">SUM(G20)</f>
        <v>454</v>
      </c>
      <c r="H19" s="150">
        <f t="shared" si="8"/>
        <v>0</v>
      </c>
      <c r="I19" s="150">
        <f t="shared" si="8"/>
        <v>0</v>
      </c>
      <c r="J19" s="150"/>
      <c r="K19" s="15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</row>
    <row r="20" spans="1:840" ht="15" customHeight="1" x14ac:dyDescent="0.2">
      <c r="A20" s="94">
        <v>3111</v>
      </c>
      <c r="B20" s="95" t="s">
        <v>11</v>
      </c>
      <c r="C20" s="151">
        <v>35612</v>
      </c>
      <c r="D20" s="151">
        <v>30526</v>
      </c>
      <c r="E20" s="151">
        <v>45640</v>
      </c>
      <c r="F20" s="151">
        <v>45186</v>
      </c>
      <c r="G20" s="152">
        <v>454</v>
      </c>
      <c r="H20" s="152">
        <v>0</v>
      </c>
      <c r="I20" s="153">
        <v>0</v>
      </c>
      <c r="J20" s="151"/>
      <c r="K20" s="151"/>
    </row>
    <row r="21" spans="1:840" s="4" customFormat="1" ht="15.75" customHeight="1" x14ac:dyDescent="0.2">
      <c r="A21" s="7">
        <v>312</v>
      </c>
      <c r="B21" s="49" t="s">
        <v>12</v>
      </c>
      <c r="C21" s="131">
        <f t="shared" ref="C21:F21" si="9">SUM(C22)</f>
        <v>4553</v>
      </c>
      <c r="D21" s="131">
        <f t="shared" si="9"/>
        <v>3982</v>
      </c>
      <c r="E21" s="131">
        <f t="shared" si="9"/>
        <v>4500</v>
      </c>
      <c r="F21" s="131">
        <f t="shared" si="9"/>
        <v>4500</v>
      </c>
      <c r="G21" s="154">
        <f t="shared" ref="G21:I21" si="10">SUM(G22)</f>
        <v>0</v>
      </c>
      <c r="H21" s="154">
        <f t="shared" si="10"/>
        <v>0</v>
      </c>
      <c r="I21" s="113">
        <f t="shared" si="10"/>
        <v>0</v>
      </c>
      <c r="J21" s="140"/>
      <c r="K21" s="14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</row>
    <row r="22" spans="1:840" ht="13.5" customHeight="1" x14ac:dyDescent="0.2">
      <c r="A22" s="8">
        <v>3121</v>
      </c>
      <c r="B22" s="48" t="s">
        <v>12</v>
      </c>
      <c r="C22" s="132">
        <v>4553</v>
      </c>
      <c r="D22" s="132">
        <v>3982</v>
      </c>
      <c r="E22" s="132">
        <v>4500</v>
      </c>
      <c r="F22" s="132">
        <v>4500</v>
      </c>
      <c r="G22" s="155">
        <v>0</v>
      </c>
      <c r="H22" s="155">
        <v>0</v>
      </c>
      <c r="I22" s="110">
        <v>0</v>
      </c>
      <c r="J22" s="134"/>
      <c r="K22" s="134"/>
    </row>
    <row r="23" spans="1:840" s="4" customFormat="1" ht="14.25" customHeight="1" x14ac:dyDescent="0.2">
      <c r="A23" s="7">
        <v>313</v>
      </c>
      <c r="B23" s="49" t="s">
        <v>13</v>
      </c>
      <c r="C23" s="131">
        <f t="shared" ref="C23:F23" si="11">SUM(C24:C24)</f>
        <v>5697</v>
      </c>
      <c r="D23" s="131">
        <f t="shared" si="11"/>
        <v>5309</v>
      </c>
      <c r="E23" s="131">
        <f t="shared" si="11"/>
        <v>5697</v>
      </c>
      <c r="F23" s="131">
        <f t="shared" si="11"/>
        <v>5697</v>
      </c>
      <c r="G23" s="131">
        <f t="shared" ref="G23" si="12">SUM(G24:G24)</f>
        <v>0</v>
      </c>
      <c r="H23" s="131">
        <f t="shared" ref="H23" si="13">SUM(H24:H24)</f>
        <v>0</v>
      </c>
      <c r="I23" s="131">
        <f t="shared" ref="I23" si="14">SUM(I24:I24)</f>
        <v>0</v>
      </c>
      <c r="J23" s="131"/>
      <c r="K23" s="13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</row>
    <row r="24" spans="1:840" ht="14.25" customHeight="1" x14ac:dyDescent="0.2">
      <c r="A24" s="8">
        <v>3132</v>
      </c>
      <c r="B24" s="48" t="s">
        <v>14</v>
      </c>
      <c r="C24" s="132">
        <v>5697</v>
      </c>
      <c r="D24" s="132">
        <v>5309</v>
      </c>
      <c r="E24" s="132">
        <v>5697</v>
      </c>
      <c r="F24" s="132">
        <v>5697</v>
      </c>
      <c r="G24" s="155">
        <v>0</v>
      </c>
      <c r="H24" s="155">
        <v>0</v>
      </c>
      <c r="I24" s="110">
        <v>0</v>
      </c>
      <c r="J24" s="134"/>
      <c r="K24" s="134"/>
    </row>
    <row r="25" spans="1:840" ht="16.5" customHeight="1" x14ac:dyDescent="0.2">
      <c r="A25" s="6">
        <v>32</v>
      </c>
      <c r="B25" s="46" t="s">
        <v>39</v>
      </c>
      <c r="C25" s="130">
        <f t="shared" ref="C25:I25" si="15">SUM(C26,C30,C34,C41)</f>
        <v>11041</v>
      </c>
      <c r="D25" s="130">
        <f t="shared" si="15"/>
        <v>9159</v>
      </c>
      <c r="E25" s="130">
        <f t="shared" si="15"/>
        <v>9500</v>
      </c>
      <c r="F25" s="130">
        <f t="shared" si="15"/>
        <v>9500</v>
      </c>
      <c r="G25" s="130">
        <f t="shared" si="15"/>
        <v>0</v>
      </c>
      <c r="H25" s="130">
        <f t="shared" si="15"/>
        <v>0</v>
      </c>
      <c r="I25" s="130">
        <f t="shared" si="15"/>
        <v>0</v>
      </c>
      <c r="J25" s="130">
        <v>9597</v>
      </c>
      <c r="K25" s="130">
        <v>9597</v>
      </c>
    </row>
    <row r="26" spans="1:840" s="4" customFormat="1" ht="17.25" customHeight="1" x14ac:dyDescent="0.2">
      <c r="A26" s="7">
        <v>321</v>
      </c>
      <c r="B26" s="49" t="s">
        <v>15</v>
      </c>
      <c r="C26" s="131">
        <f>SUM(C27:C29)</f>
        <v>4533</v>
      </c>
      <c r="D26" s="131">
        <f>SUM(D27:D29)</f>
        <v>3053</v>
      </c>
      <c r="E26" s="131">
        <f>SUM(E27:E29)</f>
        <v>2924</v>
      </c>
      <c r="F26" s="131">
        <f>SUM(F27:F29)</f>
        <v>2924</v>
      </c>
      <c r="G26" s="131">
        <f t="shared" ref="G26:I26" si="16">SUM(G27:G29)</f>
        <v>0</v>
      </c>
      <c r="H26" s="131">
        <f t="shared" si="16"/>
        <v>0</v>
      </c>
      <c r="I26" s="131">
        <f t="shared" si="16"/>
        <v>0</v>
      </c>
      <c r="J26" s="131"/>
      <c r="K26" s="1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</row>
    <row r="27" spans="1:840" ht="13.5" customHeight="1" x14ac:dyDescent="0.2">
      <c r="A27" s="8">
        <v>3211</v>
      </c>
      <c r="B27" s="48" t="s">
        <v>16</v>
      </c>
      <c r="C27" s="132">
        <v>670</v>
      </c>
      <c r="D27" s="132">
        <v>664</v>
      </c>
      <c r="E27" s="132">
        <v>1000</v>
      </c>
      <c r="F27" s="132">
        <v>1000</v>
      </c>
      <c r="G27" s="155">
        <v>0</v>
      </c>
      <c r="H27" s="155">
        <v>0</v>
      </c>
      <c r="I27" s="110">
        <v>0</v>
      </c>
      <c r="J27" s="134"/>
      <c r="K27" s="134"/>
    </row>
    <row r="28" spans="1:840" ht="15" customHeight="1" x14ac:dyDescent="0.2">
      <c r="A28" s="8">
        <v>3212</v>
      </c>
      <c r="B28" s="48" t="s">
        <v>40</v>
      </c>
      <c r="C28" s="132">
        <v>3730</v>
      </c>
      <c r="D28" s="132">
        <v>2256</v>
      </c>
      <c r="E28" s="132">
        <v>1760</v>
      </c>
      <c r="F28" s="132">
        <v>1760</v>
      </c>
      <c r="G28" s="155">
        <v>0</v>
      </c>
      <c r="H28" s="155">
        <v>0</v>
      </c>
      <c r="I28" s="110">
        <v>0</v>
      </c>
      <c r="J28" s="134"/>
      <c r="K28" s="134"/>
    </row>
    <row r="29" spans="1:840" ht="15" customHeight="1" x14ac:dyDescent="0.2">
      <c r="A29" s="8">
        <v>3213</v>
      </c>
      <c r="B29" s="48" t="s">
        <v>41</v>
      </c>
      <c r="C29" s="132">
        <v>133</v>
      </c>
      <c r="D29" s="132">
        <v>133</v>
      </c>
      <c r="E29" s="132">
        <v>164</v>
      </c>
      <c r="F29" s="132">
        <v>164</v>
      </c>
      <c r="G29" s="155">
        <v>0</v>
      </c>
      <c r="H29" s="155">
        <v>0</v>
      </c>
      <c r="I29" s="110">
        <v>0</v>
      </c>
      <c r="J29" s="134"/>
      <c r="K29" s="134"/>
    </row>
    <row r="30" spans="1:840" s="4" customFormat="1" ht="13.5" customHeight="1" x14ac:dyDescent="0.2">
      <c r="A30" s="7">
        <v>322</v>
      </c>
      <c r="B30" s="49" t="s">
        <v>17</v>
      </c>
      <c r="C30" s="131">
        <f t="shared" ref="C30" si="17">SUM(C31:C33)</f>
        <v>1659</v>
      </c>
      <c r="D30" s="131">
        <f t="shared" ref="D30:E30" si="18">SUM(D31:D33)</f>
        <v>1659</v>
      </c>
      <c r="E30" s="131">
        <f t="shared" si="18"/>
        <v>1660</v>
      </c>
      <c r="F30" s="131">
        <f t="shared" ref="F30" si="19">SUM(F31:F33)</f>
        <v>1660</v>
      </c>
      <c r="G30" s="131">
        <f t="shared" ref="G30" si="20">SUM(G31:G33)</f>
        <v>0</v>
      </c>
      <c r="H30" s="131">
        <f t="shared" ref="H30" si="21">SUM(H31:H33)</f>
        <v>0</v>
      </c>
      <c r="I30" s="131">
        <f t="shared" ref="I30" si="22">SUM(I31:I33)</f>
        <v>0</v>
      </c>
      <c r="J30" s="131"/>
      <c r="K30" s="13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</row>
    <row r="31" spans="1:840" ht="15.75" customHeight="1" x14ac:dyDescent="0.2">
      <c r="A31" s="8">
        <v>3221</v>
      </c>
      <c r="B31" s="48" t="s">
        <v>42</v>
      </c>
      <c r="C31" s="132">
        <v>1327</v>
      </c>
      <c r="D31" s="132">
        <v>1327</v>
      </c>
      <c r="E31" s="132">
        <v>1327</v>
      </c>
      <c r="F31" s="132">
        <v>1327</v>
      </c>
      <c r="G31" s="155">
        <v>0</v>
      </c>
      <c r="H31" s="155">
        <v>0</v>
      </c>
      <c r="I31" s="110">
        <v>0</v>
      </c>
      <c r="J31" s="134"/>
      <c r="K31" s="134"/>
    </row>
    <row r="32" spans="1:840" ht="15" customHeight="1" x14ac:dyDescent="0.2">
      <c r="A32" s="8">
        <v>3222</v>
      </c>
      <c r="B32" s="48" t="s">
        <v>43</v>
      </c>
      <c r="C32" s="132">
        <v>133</v>
      </c>
      <c r="D32" s="132">
        <v>133</v>
      </c>
      <c r="E32" s="132">
        <v>133</v>
      </c>
      <c r="F32" s="132">
        <v>133</v>
      </c>
      <c r="G32" s="155">
        <v>0</v>
      </c>
      <c r="H32" s="155">
        <v>0</v>
      </c>
      <c r="I32" s="110">
        <v>0</v>
      </c>
      <c r="J32" s="134"/>
      <c r="K32" s="134"/>
    </row>
    <row r="33" spans="1:840" ht="15" customHeight="1" x14ac:dyDescent="0.2">
      <c r="A33" s="8">
        <v>3225</v>
      </c>
      <c r="B33" s="48" t="s">
        <v>44</v>
      </c>
      <c r="C33" s="132">
        <v>199</v>
      </c>
      <c r="D33" s="132">
        <v>199</v>
      </c>
      <c r="E33" s="132">
        <v>200</v>
      </c>
      <c r="F33" s="132">
        <v>200</v>
      </c>
      <c r="G33" s="155">
        <v>0</v>
      </c>
      <c r="H33" s="155">
        <v>0</v>
      </c>
      <c r="I33" s="110">
        <v>0</v>
      </c>
      <c r="J33" s="157"/>
      <c r="K33" s="157"/>
    </row>
    <row r="34" spans="1:840" s="4" customFormat="1" ht="13.5" customHeight="1" x14ac:dyDescent="0.2">
      <c r="A34" s="7">
        <v>323</v>
      </c>
      <c r="B34" s="49" t="s">
        <v>7</v>
      </c>
      <c r="C34" s="131">
        <f t="shared" ref="C34" si="23">SUM(C35:C40)</f>
        <v>4316</v>
      </c>
      <c r="D34" s="131">
        <f t="shared" ref="D34:E34" si="24">SUM(D35:D40)</f>
        <v>3916</v>
      </c>
      <c r="E34" s="131">
        <f t="shared" si="24"/>
        <v>4316</v>
      </c>
      <c r="F34" s="131">
        <f t="shared" ref="F34" si="25">SUM(F35:F40)</f>
        <v>4316</v>
      </c>
      <c r="G34" s="131">
        <f t="shared" ref="G34" si="26">SUM(G35:G40)</f>
        <v>0</v>
      </c>
      <c r="H34" s="131">
        <f t="shared" ref="H34" si="27">SUM(H35:H40)</f>
        <v>0</v>
      </c>
      <c r="I34" s="131">
        <f t="shared" ref="I34" si="28">SUM(I35:I40)</f>
        <v>0</v>
      </c>
      <c r="J34" s="131"/>
      <c r="K34" s="13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</row>
    <row r="35" spans="1:840" ht="15.75" customHeight="1" x14ac:dyDescent="0.2">
      <c r="A35" s="8">
        <v>3231</v>
      </c>
      <c r="B35" s="48" t="s">
        <v>45</v>
      </c>
      <c r="C35" s="132">
        <v>199</v>
      </c>
      <c r="D35" s="132">
        <v>199</v>
      </c>
      <c r="E35" s="132">
        <v>199</v>
      </c>
      <c r="F35" s="132">
        <v>199</v>
      </c>
      <c r="G35" s="155">
        <v>0</v>
      </c>
      <c r="H35" s="155">
        <v>0</v>
      </c>
      <c r="I35" s="110">
        <v>0</v>
      </c>
      <c r="J35" s="134"/>
      <c r="K35" s="134"/>
    </row>
    <row r="36" spans="1:840" ht="16.5" customHeight="1" x14ac:dyDescent="0.2">
      <c r="A36" s="8">
        <v>3232</v>
      </c>
      <c r="B36" s="48" t="s">
        <v>46</v>
      </c>
      <c r="C36" s="132">
        <v>332</v>
      </c>
      <c r="D36" s="132">
        <v>332</v>
      </c>
      <c r="E36" s="132">
        <v>332</v>
      </c>
      <c r="F36" s="132">
        <v>332</v>
      </c>
      <c r="G36" s="155">
        <v>0</v>
      </c>
      <c r="H36" s="155">
        <v>0</v>
      </c>
      <c r="I36" s="110">
        <v>0</v>
      </c>
      <c r="J36" s="134"/>
      <c r="K36" s="134"/>
    </row>
    <row r="37" spans="1:840" ht="15" customHeight="1" x14ac:dyDescent="0.2">
      <c r="A37" s="8">
        <v>3233</v>
      </c>
      <c r="B37" s="48" t="s">
        <v>20</v>
      </c>
      <c r="C37" s="132">
        <v>1593</v>
      </c>
      <c r="D37" s="132">
        <v>1593</v>
      </c>
      <c r="E37" s="132">
        <v>1593</v>
      </c>
      <c r="F37" s="132">
        <v>1593</v>
      </c>
      <c r="G37" s="155">
        <v>0</v>
      </c>
      <c r="H37" s="155">
        <v>0</v>
      </c>
      <c r="I37" s="110">
        <v>0</v>
      </c>
      <c r="J37" s="134"/>
      <c r="K37" s="134"/>
    </row>
    <row r="38" spans="1:840" ht="17.25" customHeight="1" x14ac:dyDescent="0.2">
      <c r="A38" s="8">
        <v>3237</v>
      </c>
      <c r="B38" s="48" t="s">
        <v>47</v>
      </c>
      <c r="C38" s="132">
        <v>1062</v>
      </c>
      <c r="D38" s="132">
        <v>1062</v>
      </c>
      <c r="E38" s="132">
        <v>1062</v>
      </c>
      <c r="F38" s="132">
        <v>1062</v>
      </c>
      <c r="G38" s="155">
        <v>0</v>
      </c>
      <c r="H38" s="155">
        <v>0</v>
      </c>
      <c r="I38" s="110">
        <v>0</v>
      </c>
      <c r="J38" s="134"/>
      <c r="K38" s="134"/>
    </row>
    <row r="39" spans="1:840" ht="16.5" customHeight="1" x14ac:dyDescent="0.2">
      <c r="A39" s="8">
        <v>3238</v>
      </c>
      <c r="B39" s="48" t="s">
        <v>23</v>
      </c>
      <c r="C39" s="132">
        <v>865</v>
      </c>
      <c r="D39" s="132">
        <v>465</v>
      </c>
      <c r="E39" s="132">
        <v>865</v>
      </c>
      <c r="F39" s="132">
        <v>865</v>
      </c>
      <c r="G39" s="155">
        <v>0</v>
      </c>
      <c r="H39" s="155">
        <v>0</v>
      </c>
      <c r="I39" s="110">
        <v>0</v>
      </c>
      <c r="J39" s="157"/>
      <c r="K39" s="157"/>
    </row>
    <row r="40" spans="1:840" ht="15.75" customHeight="1" x14ac:dyDescent="0.2">
      <c r="A40" s="8">
        <v>3239</v>
      </c>
      <c r="B40" s="48" t="s">
        <v>48</v>
      </c>
      <c r="C40" s="132">
        <v>265</v>
      </c>
      <c r="D40" s="132">
        <v>265</v>
      </c>
      <c r="E40" s="132">
        <v>265</v>
      </c>
      <c r="F40" s="132">
        <v>265</v>
      </c>
      <c r="G40" s="155">
        <v>0</v>
      </c>
      <c r="H40" s="155">
        <v>0</v>
      </c>
      <c r="I40" s="110">
        <v>0</v>
      </c>
      <c r="J40" s="134"/>
      <c r="K40" s="134"/>
    </row>
    <row r="41" spans="1:840" s="4" customFormat="1" ht="15.75" customHeight="1" x14ac:dyDescent="0.2">
      <c r="A41" s="7">
        <v>329</v>
      </c>
      <c r="B41" s="49" t="s">
        <v>35</v>
      </c>
      <c r="C41" s="131">
        <f t="shared" ref="C41" si="29">SUM(C42:C43)</f>
        <v>533</v>
      </c>
      <c r="D41" s="131">
        <f t="shared" ref="D41:E41" si="30">SUM(D42:D43)</f>
        <v>531</v>
      </c>
      <c r="E41" s="131">
        <f t="shared" si="30"/>
        <v>600</v>
      </c>
      <c r="F41" s="131">
        <f t="shared" ref="F41" si="31">SUM(F42:F43)</f>
        <v>600</v>
      </c>
      <c r="G41" s="131">
        <f t="shared" ref="G41" si="32">SUM(G42:G43)</f>
        <v>0</v>
      </c>
      <c r="H41" s="131">
        <f t="shared" ref="H41" si="33">SUM(H42:H43)</f>
        <v>0</v>
      </c>
      <c r="I41" s="131">
        <f t="shared" ref="I41" si="34">SUM(I42:I43)</f>
        <v>0</v>
      </c>
      <c r="J41" s="131"/>
      <c r="K41" s="13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</row>
    <row r="42" spans="1:840" ht="15.75" customHeight="1" x14ac:dyDescent="0.2">
      <c r="A42" s="8">
        <v>3293</v>
      </c>
      <c r="B42" s="48" t="s">
        <v>6</v>
      </c>
      <c r="C42" s="132">
        <v>400</v>
      </c>
      <c r="D42" s="132">
        <v>398</v>
      </c>
      <c r="E42" s="132">
        <v>400</v>
      </c>
      <c r="F42" s="132">
        <v>400</v>
      </c>
      <c r="G42" s="155">
        <v>0</v>
      </c>
      <c r="H42" s="155">
        <v>0</v>
      </c>
      <c r="I42" s="110">
        <v>0</v>
      </c>
      <c r="J42" s="134"/>
      <c r="K42" s="134"/>
    </row>
    <row r="43" spans="1:840" ht="15.75" customHeight="1" x14ac:dyDescent="0.2">
      <c r="A43" s="8">
        <v>3299</v>
      </c>
      <c r="B43" s="48" t="s">
        <v>35</v>
      </c>
      <c r="C43" s="132">
        <v>133</v>
      </c>
      <c r="D43" s="132">
        <v>133</v>
      </c>
      <c r="E43" s="132">
        <v>200</v>
      </c>
      <c r="F43" s="132">
        <v>200</v>
      </c>
      <c r="G43" s="155">
        <v>0</v>
      </c>
      <c r="H43" s="155">
        <v>0</v>
      </c>
      <c r="I43" s="110">
        <v>0</v>
      </c>
      <c r="J43" s="134"/>
      <c r="K43" s="134"/>
    </row>
    <row r="44" spans="1:840" ht="17.25" customHeight="1" x14ac:dyDescent="0.2">
      <c r="A44" s="6">
        <v>34</v>
      </c>
      <c r="B44" s="46" t="s">
        <v>25</v>
      </c>
      <c r="C44" s="130">
        <f t="shared" ref="C44:I45" si="35">SUM(C45)</f>
        <v>531</v>
      </c>
      <c r="D44" s="130">
        <f t="shared" si="35"/>
        <v>531</v>
      </c>
      <c r="E44" s="130">
        <f t="shared" si="35"/>
        <v>530</v>
      </c>
      <c r="F44" s="130">
        <f t="shared" si="35"/>
        <v>530</v>
      </c>
      <c r="G44" s="130">
        <f t="shared" si="35"/>
        <v>0</v>
      </c>
      <c r="H44" s="130">
        <f t="shared" si="35"/>
        <v>0</v>
      </c>
      <c r="I44" s="130">
        <f t="shared" si="35"/>
        <v>0</v>
      </c>
      <c r="J44" s="130">
        <v>571</v>
      </c>
      <c r="K44" s="130">
        <v>571</v>
      </c>
    </row>
    <row r="45" spans="1:840" s="4" customFormat="1" ht="16.5" customHeight="1" x14ac:dyDescent="0.2">
      <c r="A45" s="7">
        <v>343</v>
      </c>
      <c r="B45" s="49" t="s">
        <v>26</v>
      </c>
      <c r="C45" s="131">
        <f t="shared" si="35"/>
        <v>531</v>
      </c>
      <c r="D45" s="131">
        <f t="shared" si="35"/>
        <v>531</v>
      </c>
      <c r="E45" s="131">
        <f t="shared" si="35"/>
        <v>530</v>
      </c>
      <c r="F45" s="131">
        <f t="shared" si="35"/>
        <v>530</v>
      </c>
      <c r="G45" s="131">
        <f t="shared" si="35"/>
        <v>0</v>
      </c>
      <c r="H45" s="131">
        <f t="shared" si="35"/>
        <v>0</v>
      </c>
      <c r="I45" s="131">
        <f t="shared" si="35"/>
        <v>0</v>
      </c>
      <c r="J45" s="131"/>
      <c r="K45" s="13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</row>
    <row r="46" spans="1:840" ht="17.25" customHeight="1" x14ac:dyDescent="0.2">
      <c r="A46" s="8">
        <v>3431</v>
      </c>
      <c r="B46" s="48" t="s">
        <v>50</v>
      </c>
      <c r="C46" s="132">
        <v>531</v>
      </c>
      <c r="D46" s="132">
        <v>531</v>
      </c>
      <c r="E46" s="132">
        <v>530</v>
      </c>
      <c r="F46" s="132">
        <v>530</v>
      </c>
      <c r="G46" s="155">
        <v>0</v>
      </c>
      <c r="H46" s="155">
        <v>0</v>
      </c>
      <c r="I46" s="110">
        <v>0</v>
      </c>
      <c r="J46" s="134"/>
      <c r="K46" s="134"/>
    </row>
    <row r="47" spans="1:840" ht="18" customHeight="1" x14ac:dyDescent="0.2">
      <c r="A47" s="6">
        <v>42</v>
      </c>
      <c r="B47" s="65" t="s">
        <v>51</v>
      </c>
      <c r="C47" s="130">
        <f t="shared" ref="C47" si="36">SUM(C48,C50)</f>
        <v>964</v>
      </c>
      <c r="D47" s="130">
        <f t="shared" ref="D47:E47" si="37">SUM(D48,D50)</f>
        <v>664</v>
      </c>
      <c r="E47" s="130">
        <f t="shared" si="37"/>
        <v>1633</v>
      </c>
      <c r="F47" s="130">
        <f t="shared" ref="F47" si="38">SUM(F48,F50)</f>
        <v>333</v>
      </c>
      <c r="G47" s="130">
        <f t="shared" ref="G47" si="39">SUM(G48,G50)</f>
        <v>0</v>
      </c>
      <c r="H47" s="130">
        <f t="shared" ref="H47:I47" si="40">SUM(H48,H50)</f>
        <v>0</v>
      </c>
      <c r="I47" s="130">
        <f t="shared" si="40"/>
        <v>1300</v>
      </c>
      <c r="J47" s="130">
        <v>2050</v>
      </c>
      <c r="K47" s="130">
        <v>2050</v>
      </c>
    </row>
    <row r="48" spans="1:840" s="4" customFormat="1" ht="16.5" customHeight="1" x14ac:dyDescent="0.2">
      <c r="A48" s="7">
        <v>422</v>
      </c>
      <c r="B48" s="66" t="s">
        <v>28</v>
      </c>
      <c r="C48" s="131">
        <f t="shared" ref="C48:F48" si="41">SUM(C49)</f>
        <v>831</v>
      </c>
      <c r="D48" s="131">
        <f t="shared" si="41"/>
        <v>531</v>
      </c>
      <c r="E48" s="131">
        <f t="shared" si="41"/>
        <v>1500</v>
      </c>
      <c r="F48" s="131">
        <f t="shared" si="41"/>
        <v>200</v>
      </c>
      <c r="G48" s="131">
        <f t="shared" ref="G48" si="42">SUM(G49)</f>
        <v>0</v>
      </c>
      <c r="H48" s="131">
        <f t="shared" ref="H48" si="43">SUM(H49)</f>
        <v>0</v>
      </c>
      <c r="I48" s="131">
        <f t="shared" ref="I48" si="44">SUM(I49)</f>
        <v>1300</v>
      </c>
      <c r="J48" s="131"/>
      <c r="K48" s="13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</row>
    <row r="49" spans="1:840" ht="15" customHeight="1" x14ac:dyDescent="0.2">
      <c r="A49" s="8">
        <v>4221</v>
      </c>
      <c r="B49" s="48" t="s">
        <v>52</v>
      </c>
      <c r="C49" s="132">
        <v>831</v>
      </c>
      <c r="D49" s="132">
        <v>531</v>
      </c>
      <c r="E49" s="132">
        <v>1500</v>
      </c>
      <c r="F49" s="132">
        <v>200</v>
      </c>
      <c r="G49" s="155">
        <v>0</v>
      </c>
      <c r="H49" s="155">
        <v>0</v>
      </c>
      <c r="I49" s="110">
        <v>1300</v>
      </c>
      <c r="J49" s="134"/>
      <c r="K49" s="134"/>
    </row>
    <row r="50" spans="1:840" s="4" customFormat="1" ht="16.5" customHeight="1" x14ac:dyDescent="0.2">
      <c r="A50" s="7">
        <v>426</v>
      </c>
      <c r="B50" s="49" t="s">
        <v>53</v>
      </c>
      <c r="C50" s="131">
        <f t="shared" ref="C50:F50" si="45">SUM(C51)</f>
        <v>133</v>
      </c>
      <c r="D50" s="131">
        <f t="shared" si="45"/>
        <v>133</v>
      </c>
      <c r="E50" s="131">
        <f t="shared" si="45"/>
        <v>133</v>
      </c>
      <c r="F50" s="131">
        <f t="shared" si="45"/>
        <v>133</v>
      </c>
      <c r="G50" s="131">
        <f t="shared" ref="G50" si="46">SUM(G51)</f>
        <v>0</v>
      </c>
      <c r="H50" s="131">
        <f t="shared" ref="H50" si="47">SUM(H51)</f>
        <v>0</v>
      </c>
      <c r="I50" s="131">
        <f t="shared" ref="I50" si="48">SUM(I51)</f>
        <v>0</v>
      </c>
      <c r="J50" s="131"/>
      <c r="K50" s="13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</row>
    <row r="51" spans="1:840" ht="14.25" customHeight="1" x14ac:dyDescent="0.2">
      <c r="A51" s="8">
        <v>4262</v>
      </c>
      <c r="B51" s="48" t="s">
        <v>54</v>
      </c>
      <c r="C51" s="132">
        <v>133</v>
      </c>
      <c r="D51" s="132">
        <v>133</v>
      </c>
      <c r="E51" s="132">
        <v>133</v>
      </c>
      <c r="F51" s="132">
        <v>133</v>
      </c>
      <c r="G51" s="155">
        <v>0</v>
      </c>
      <c r="H51" s="155">
        <v>0</v>
      </c>
      <c r="I51" s="110">
        <v>0</v>
      </c>
      <c r="J51" s="134"/>
      <c r="K51" s="134"/>
    </row>
    <row r="52" spans="1:840" ht="25.5" customHeight="1" x14ac:dyDescent="0.2">
      <c r="A52" s="5"/>
      <c r="B52" s="67" t="s">
        <v>88</v>
      </c>
      <c r="C52" s="129">
        <f t="shared" ref="C52:K54" si="49">SUM(C53)</f>
        <v>30500</v>
      </c>
      <c r="D52" s="129">
        <f t="shared" si="49"/>
        <v>24554</v>
      </c>
      <c r="E52" s="129">
        <f t="shared" si="49"/>
        <v>30000</v>
      </c>
      <c r="F52" s="129">
        <f t="shared" si="49"/>
        <v>6000</v>
      </c>
      <c r="G52" s="129">
        <f t="shared" si="49"/>
        <v>18500</v>
      </c>
      <c r="H52" s="129">
        <f t="shared" si="49"/>
        <v>0</v>
      </c>
      <c r="I52" s="129">
        <f t="shared" si="49"/>
        <v>5500</v>
      </c>
      <c r="J52" s="129">
        <f t="shared" si="49"/>
        <v>31000</v>
      </c>
      <c r="K52" s="129">
        <f t="shared" si="49"/>
        <v>31000</v>
      </c>
    </row>
    <row r="53" spans="1:840" ht="19.5" customHeight="1" x14ac:dyDescent="0.2">
      <c r="A53" s="6">
        <v>42</v>
      </c>
      <c r="B53" s="65" t="s">
        <v>51</v>
      </c>
      <c r="C53" s="130">
        <f t="shared" si="49"/>
        <v>30500</v>
      </c>
      <c r="D53" s="130">
        <f t="shared" si="49"/>
        <v>24554</v>
      </c>
      <c r="E53" s="130">
        <f t="shared" si="49"/>
        <v>30000</v>
      </c>
      <c r="F53" s="130">
        <f t="shared" si="49"/>
        <v>6000</v>
      </c>
      <c r="G53" s="130">
        <f t="shared" si="49"/>
        <v>18500</v>
      </c>
      <c r="H53" s="130">
        <f t="shared" si="49"/>
        <v>0</v>
      </c>
      <c r="I53" s="130">
        <f t="shared" si="49"/>
        <v>5500</v>
      </c>
      <c r="J53" s="130">
        <v>31000</v>
      </c>
      <c r="K53" s="130">
        <v>31000</v>
      </c>
    </row>
    <row r="54" spans="1:840" s="4" customFormat="1" ht="18.75" customHeight="1" x14ac:dyDescent="0.2">
      <c r="A54" s="7">
        <v>424</v>
      </c>
      <c r="B54" s="66" t="s">
        <v>55</v>
      </c>
      <c r="C54" s="131">
        <f t="shared" si="49"/>
        <v>30500</v>
      </c>
      <c r="D54" s="131">
        <f t="shared" si="49"/>
        <v>24554</v>
      </c>
      <c r="E54" s="131">
        <f t="shared" si="49"/>
        <v>30000</v>
      </c>
      <c r="F54" s="131">
        <f t="shared" si="49"/>
        <v>6000</v>
      </c>
      <c r="G54" s="131">
        <f t="shared" si="49"/>
        <v>18500</v>
      </c>
      <c r="H54" s="131">
        <f t="shared" si="49"/>
        <v>0</v>
      </c>
      <c r="I54" s="131">
        <f t="shared" si="49"/>
        <v>5500</v>
      </c>
      <c r="J54" s="131"/>
      <c r="K54" s="13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</row>
    <row r="55" spans="1:840" ht="16.5" customHeight="1" x14ac:dyDescent="0.2">
      <c r="A55" s="8">
        <v>4241</v>
      </c>
      <c r="B55" s="68" t="s">
        <v>56</v>
      </c>
      <c r="C55" s="132">
        <v>30500</v>
      </c>
      <c r="D55" s="132">
        <v>24554</v>
      </c>
      <c r="E55" s="132">
        <v>30000</v>
      </c>
      <c r="F55" s="134">
        <v>6000</v>
      </c>
      <c r="G55" s="155">
        <v>18500</v>
      </c>
      <c r="H55" s="155">
        <v>0</v>
      </c>
      <c r="I55" s="110">
        <v>5500</v>
      </c>
      <c r="J55" s="134"/>
      <c r="K55" s="134"/>
    </row>
    <row r="56" spans="1:840" ht="27.75" customHeight="1" x14ac:dyDescent="0.2">
      <c r="A56" s="5"/>
      <c r="B56" s="67" t="s">
        <v>108</v>
      </c>
      <c r="C56" s="129">
        <f t="shared" ref="C56:K56" si="50">SUM(C57)</f>
        <v>4200</v>
      </c>
      <c r="D56" s="129">
        <f t="shared" si="50"/>
        <v>3186</v>
      </c>
      <c r="E56" s="129">
        <f t="shared" si="50"/>
        <v>4200</v>
      </c>
      <c r="F56" s="129">
        <f t="shared" si="50"/>
        <v>1000</v>
      </c>
      <c r="G56" s="129">
        <f t="shared" si="50"/>
        <v>1500</v>
      </c>
      <c r="H56" s="129">
        <f t="shared" si="50"/>
        <v>1000</v>
      </c>
      <c r="I56" s="129">
        <f t="shared" si="50"/>
        <v>700</v>
      </c>
      <c r="J56" s="129">
        <f t="shared" si="50"/>
        <v>4200</v>
      </c>
      <c r="K56" s="129">
        <f t="shared" si="50"/>
        <v>4200</v>
      </c>
    </row>
    <row r="57" spans="1:840" ht="18.75" customHeight="1" x14ac:dyDescent="0.2">
      <c r="A57" s="6">
        <v>32</v>
      </c>
      <c r="B57" s="65" t="s">
        <v>57</v>
      </c>
      <c r="C57" s="130">
        <f t="shared" ref="C57:D57" si="51">C58+C64</f>
        <v>4200</v>
      </c>
      <c r="D57" s="130">
        <f t="shared" si="51"/>
        <v>3186</v>
      </c>
      <c r="E57" s="130">
        <f t="shared" ref="E57:I57" si="52">E58+E64</f>
        <v>4200</v>
      </c>
      <c r="F57" s="130">
        <f t="shared" si="52"/>
        <v>1000</v>
      </c>
      <c r="G57" s="130">
        <f t="shared" si="52"/>
        <v>1500</v>
      </c>
      <c r="H57" s="130">
        <f t="shared" si="52"/>
        <v>1000</v>
      </c>
      <c r="I57" s="130">
        <f t="shared" si="52"/>
        <v>700</v>
      </c>
      <c r="J57" s="130">
        <v>4200</v>
      </c>
      <c r="K57" s="130">
        <v>4200</v>
      </c>
    </row>
    <row r="58" spans="1:840" s="4" customFormat="1" ht="17.25" customHeight="1" x14ac:dyDescent="0.2">
      <c r="A58" s="7">
        <v>323</v>
      </c>
      <c r="B58" s="66" t="s">
        <v>7</v>
      </c>
      <c r="C58" s="131">
        <f t="shared" ref="C58:D58" si="53">SUM(C59:C63)</f>
        <v>3650</v>
      </c>
      <c r="D58" s="131">
        <f t="shared" si="53"/>
        <v>2894</v>
      </c>
      <c r="E58" s="131">
        <f t="shared" ref="E58:I58" si="54">SUM(E59:E63)</f>
        <v>3750</v>
      </c>
      <c r="F58" s="131">
        <f t="shared" si="54"/>
        <v>750</v>
      </c>
      <c r="G58" s="131">
        <f t="shared" si="54"/>
        <v>1500</v>
      </c>
      <c r="H58" s="131">
        <f t="shared" si="54"/>
        <v>1000</v>
      </c>
      <c r="I58" s="131">
        <f t="shared" si="54"/>
        <v>500</v>
      </c>
      <c r="J58" s="131"/>
      <c r="K58" s="13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</row>
    <row r="59" spans="1:840" ht="17.25" customHeight="1" x14ac:dyDescent="0.2">
      <c r="A59" s="8">
        <v>3231</v>
      </c>
      <c r="B59" s="68" t="s">
        <v>45</v>
      </c>
      <c r="C59" s="132">
        <v>100</v>
      </c>
      <c r="D59" s="132">
        <v>107</v>
      </c>
      <c r="E59" s="132">
        <v>0</v>
      </c>
      <c r="F59" s="134">
        <v>0</v>
      </c>
      <c r="G59" s="155">
        <v>0</v>
      </c>
      <c r="H59" s="155">
        <v>0</v>
      </c>
      <c r="I59" s="110">
        <v>0</v>
      </c>
      <c r="J59" s="134"/>
      <c r="K59" s="134"/>
    </row>
    <row r="60" spans="1:840" ht="16.5" customHeight="1" x14ac:dyDescent="0.2">
      <c r="A60" s="8">
        <v>3232</v>
      </c>
      <c r="B60" s="68" t="s">
        <v>31</v>
      </c>
      <c r="C60" s="132">
        <v>200</v>
      </c>
      <c r="D60" s="132">
        <v>66</v>
      </c>
      <c r="E60" s="132">
        <v>200</v>
      </c>
      <c r="F60" s="134">
        <v>100</v>
      </c>
      <c r="G60" s="155">
        <v>0</v>
      </c>
      <c r="H60" s="155">
        <v>0</v>
      </c>
      <c r="I60" s="110">
        <v>100</v>
      </c>
      <c r="J60" s="134"/>
      <c r="K60" s="134"/>
    </row>
    <row r="61" spans="1:840" ht="18" customHeight="1" x14ac:dyDescent="0.2">
      <c r="A61" s="8">
        <v>3233</v>
      </c>
      <c r="B61" s="68" t="s">
        <v>20</v>
      </c>
      <c r="C61" s="132">
        <v>550</v>
      </c>
      <c r="D61" s="132">
        <v>597</v>
      </c>
      <c r="E61" s="132">
        <v>550</v>
      </c>
      <c r="F61" s="134">
        <v>150</v>
      </c>
      <c r="G61" s="155">
        <v>200</v>
      </c>
      <c r="H61" s="155">
        <v>50</v>
      </c>
      <c r="I61" s="110">
        <v>150</v>
      </c>
      <c r="J61" s="134"/>
      <c r="K61" s="134"/>
    </row>
    <row r="62" spans="1:840" ht="16.5" customHeight="1" x14ac:dyDescent="0.2">
      <c r="A62" s="8">
        <v>3237</v>
      </c>
      <c r="B62" s="68" t="s">
        <v>58</v>
      </c>
      <c r="C62" s="132">
        <v>2200</v>
      </c>
      <c r="D62" s="132">
        <v>1327</v>
      </c>
      <c r="E62" s="132">
        <v>2200</v>
      </c>
      <c r="F62" s="134">
        <v>300</v>
      </c>
      <c r="G62" s="155">
        <v>1100</v>
      </c>
      <c r="H62" s="155">
        <v>700</v>
      </c>
      <c r="I62" s="110">
        <v>100</v>
      </c>
      <c r="J62" s="134"/>
      <c r="K62" s="134"/>
    </row>
    <row r="63" spans="1:840" ht="16.5" customHeight="1" x14ac:dyDescent="0.2">
      <c r="A63" s="8">
        <v>3239</v>
      </c>
      <c r="B63" s="68" t="s">
        <v>59</v>
      </c>
      <c r="C63" s="132">
        <v>600</v>
      </c>
      <c r="D63" s="132">
        <v>797</v>
      </c>
      <c r="E63" s="132">
        <v>800</v>
      </c>
      <c r="F63" s="134">
        <v>200</v>
      </c>
      <c r="G63" s="155">
        <v>200</v>
      </c>
      <c r="H63" s="155">
        <v>250</v>
      </c>
      <c r="I63" s="110">
        <v>150</v>
      </c>
      <c r="J63" s="157"/>
      <c r="K63" s="157"/>
    </row>
    <row r="64" spans="1:840" s="4" customFormat="1" ht="17.25" customHeight="1" x14ac:dyDescent="0.2">
      <c r="A64" s="7">
        <v>329</v>
      </c>
      <c r="B64" s="66" t="s">
        <v>35</v>
      </c>
      <c r="C64" s="131">
        <f>C65</f>
        <v>550</v>
      </c>
      <c r="D64" s="131">
        <f>D65</f>
        <v>292</v>
      </c>
      <c r="E64" s="131">
        <f>E65</f>
        <v>450</v>
      </c>
      <c r="F64" s="131">
        <f t="shared" ref="F64:I64" si="55">F65</f>
        <v>250</v>
      </c>
      <c r="G64" s="131">
        <f t="shared" si="55"/>
        <v>0</v>
      </c>
      <c r="H64" s="131">
        <f t="shared" si="55"/>
        <v>0</v>
      </c>
      <c r="I64" s="131">
        <f t="shared" si="55"/>
        <v>200</v>
      </c>
      <c r="J64" s="131"/>
      <c r="K64" s="13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</row>
    <row r="65" spans="1:840" ht="17.25" customHeight="1" x14ac:dyDescent="0.2">
      <c r="A65" s="8">
        <v>3293</v>
      </c>
      <c r="B65" s="68" t="s">
        <v>6</v>
      </c>
      <c r="C65" s="132">
        <v>550</v>
      </c>
      <c r="D65" s="132">
        <v>292</v>
      </c>
      <c r="E65" s="132">
        <v>450</v>
      </c>
      <c r="F65" s="134">
        <v>250</v>
      </c>
      <c r="G65" s="155">
        <v>0</v>
      </c>
      <c r="H65" s="155">
        <v>0</v>
      </c>
      <c r="I65" s="110">
        <v>200</v>
      </c>
      <c r="J65" s="134"/>
      <c r="K65" s="134"/>
    </row>
    <row r="66" spans="1:840" ht="15.75" customHeight="1" x14ac:dyDescent="0.2">
      <c r="A66" s="5"/>
      <c r="B66" s="67" t="s">
        <v>109</v>
      </c>
      <c r="C66" s="129">
        <f t="shared" ref="C66:K74" si="56">SUM(C67)</f>
        <v>1700</v>
      </c>
      <c r="D66" s="129">
        <f t="shared" si="56"/>
        <v>1592</v>
      </c>
      <c r="E66" s="129">
        <f t="shared" si="56"/>
        <v>1800</v>
      </c>
      <c r="F66" s="129">
        <f t="shared" si="56"/>
        <v>600</v>
      </c>
      <c r="G66" s="129">
        <f t="shared" si="56"/>
        <v>1000</v>
      </c>
      <c r="H66" s="129">
        <f t="shared" si="56"/>
        <v>0</v>
      </c>
      <c r="I66" s="129">
        <f t="shared" si="56"/>
        <v>200</v>
      </c>
      <c r="J66" s="129">
        <f t="shared" si="56"/>
        <v>1800</v>
      </c>
      <c r="K66" s="129">
        <f t="shared" si="56"/>
        <v>1800</v>
      </c>
    </row>
    <row r="67" spans="1:840" ht="16.5" customHeight="1" x14ac:dyDescent="0.2">
      <c r="A67" s="6">
        <v>32</v>
      </c>
      <c r="B67" s="65" t="s">
        <v>57</v>
      </c>
      <c r="C67" s="130">
        <f t="shared" ref="C67:D67" si="57">SUM(C68,C70)</f>
        <v>1700</v>
      </c>
      <c r="D67" s="130">
        <f t="shared" si="57"/>
        <v>1592</v>
      </c>
      <c r="E67" s="130">
        <f t="shared" ref="E67:I67" si="58">SUM(E68,E70)</f>
        <v>1800</v>
      </c>
      <c r="F67" s="130">
        <f t="shared" si="58"/>
        <v>600</v>
      </c>
      <c r="G67" s="130">
        <f t="shared" si="58"/>
        <v>1000</v>
      </c>
      <c r="H67" s="130">
        <f t="shared" si="58"/>
        <v>0</v>
      </c>
      <c r="I67" s="130">
        <f t="shared" si="58"/>
        <v>200</v>
      </c>
      <c r="J67" s="130">
        <v>1800</v>
      </c>
      <c r="K67" s="130">
        <v>1800</v>
      </c>
    </row>
    <row r="68" spans="1:840" s="4" customFormat="1" ht="18.75" customHeight="1" x14ac:dyDescent="0.2">
      <c r="A68" s="7">
        <v>322</v>
      </c>
      <c r="B68" s="66" t="s">
        <v>17</v>
      </c>
      <c r="C68" s="131">
        <f t="shared" si="56"/>
        <v>1300</v>
      </c>
      <c r="D68" s="131">
        <f t="shared" si="56"/>
        <v>796</v>
      </c>
      <c r="E68" s="131">
        <f t="shared" si="56"/>
        <v>1400</v>
      </c>
      <c r="F68" s="131">
        <f t="shared" si="56"/>
        <v>600</v>
      </c>
      <c r="G68" s="131">
        <f t="shared" si="56"/>
        <v>600</v>
      </c>
      <c r="H68" s="131">
        <f t="shared" si="56"/>
        <v>0</v>
      </c>
      <c r="I68" s="131">
        <f t="shared" si="56"/>
        <v>200</v>
      </c>
      <c r="J68" s="131"/>
      <c r="K68" s="13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</row>
    <row r="69" spans="1:840" ht="17.25" customHeight="1" x14ac:dyDescent="0.2">
      <c r="A69" s="9">
        <v>3221</v>
      </c>
      <c r="B69" s="69" t="s">
        <v>60</v>
      </c>
      <c r="C69" s="142">
        <v>1300</v>
      </c>
      <c r="D69" s="142">
        <v>796</v>
      </c>
      <c r="E69" s="142">
        <v>1400</v>
      </c>
      <c r="F69" s="146">
        <v>600</v>
      </c>
      <c r="G69" s="156">
        <v>600</v>
      </c>
      <c r="H69" s="156">
        <v>0</v>
      </c>
      <c r="I69" s="118">
        <v>200</v>
      </c>
      <c r="J69" s="146"/>
      <c r="K69" s="146"/>
    </row>
    <row r="70" spans="1:840" s="4" customFormat="1" ht="18.75" customHeight="1" x14ac:dyDescent="0.2">
      <c r="A70" s="7">
        <v>323</v>
      </c>
      <c r="B70" s="66" t="s">
        <v>7</v>
      </c>
      <c r="C70" s="131">
        <f t="shared" si="56"/>
        <v>400</v>
      </c>
      <c r="D70" s="131">
        <f t="shared" si="56"/>
        <v>796</v>
      </c>
      <c r="E70" s="131">
        <f t="shared" si="56"/>
        <v>400</v>
      </c>
      <c r="F70" s="131">
        <f t="shared" si="56"/>
        <v>0</v>
      </c>
      <c r="G70" s="131">
        <f t="shared" si="56"/>
        <v>400</v>
      </c>
      <c r="H70" s="131">
        <f t="shared" si="56"/>
        <v>0</v>
      </c>
      <c r="I70" s="131">
        <f t="shared" si="56"/>
        <v>0</v>
      </c>
      <c r="J70" s="131"/>
      <c r="K70" s="13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</row>
    <row r="71" spans="1:840" ht="17.25" customHeight="1" x14ac:dyDescent="0.2">
      <c r="A71" s="9">
        <v>3237</v>
      </c>
      <c r="B71" s="69" t="s">
        <v>30</v>
      </c>
      <c r="C71" s="142">
        <v>400</v>
      </c>
      <c r="D71" s="142">
        <v>796</v>
      </c>
      <c r="E71" s="142">
        <v>400</v>
      </c>
      <c r="F71" s="146">
        <v>0</v>
      </c>
      <c r="G71" s="156">
        <v>400</v>
      </c>
      <c r="H71" s="156">
        <v>0</v>
      </c>
      <c r="I71" s="118">
        <v>0</v>
      </c>
      <c r="J71" s="146"/>
      <c r="K71" s="146"/>
    </row>
    <row r="72" spans="1:840" ht="27.75" customHeight="1" x14ac:dyDescent="0.2">
      <c r="A72" s="5"/>
      <c r="B72" s="67" t="s">
        <v>110</v>
      </c>
      <c r="C72" s="129">
        <f t="shared" si="56"/>
        <v>5200</v>
      </c>
      <c r="D72" s="129">
        <f t="shared" si="56"/>
        <v>0</v>
      </c>
      <c r="E72" s="129">
        <f t="shared" si="56"/>
        <v>3300</v>
      </c>
      <c r="F72" s="129">
        <f t="shared" si="56"/>
        <v>500</v>
      </c>
      <c r="G72" s="129">
        <f t="shared" si="56"/>
        <v>1500</v>
      </c>
      <c r="H72" s="129">
        <f t="shared" si="56"/>
        <v>1000</v>
      </c>
      <c r="I72" s="129">
        <f t="shared" si="56"/>
        <v>300</v>
      </c>
      <c r="J72" s="129">
        <f t="shared" si="56"/>
        <v>3300</v>
      </c>
      <c r="K72" s="129">
        <f t="shared" si="56"/>
        <v>3300</v>
      </c>
    </row>
    <row r="73" spans="1:840" ht="16.5" customHeight="1" x14ac:dyDescent="0.2">
      <c r="A73" s="6">
        <v>32</v>
      </c>
      <c r="B73" s="65" t="s">
        <v>57</v>
      </c>
      <c r="C73" s="130">
        <f>SUM(C74,C76,C82)</f>
        <v>5200</v>
      </c>
      <c r="D73" s="130">
        <f t="shared" ref="D73" si="59">SUM(D74,D76)</f>
        <v>0</v>
      </c>
      <c r="E73" s="130">
        <f t="shared" ref="E73:I73" si="60">SUM(E74,E76,E82)</f>
        <v>3300</v>
      </c>
      <c r="F73" s="130">
        <f t="shared" si="60"/>
        <v>500</v>
      </c>
      <c r="G73" s="130">
        <f t="shared" si="60"/>
        <v>1500</v>
      </c>
      <c r="H73" s="130">
        <f t="shared" si="60"/>
        <v>1000</v>
      </c>
      <c r="I73" s="130">
        <f t="shared" si="60"/>
        <v>300</v>
      </c>
      <c r="J73" s="130">
        <v>3300</v>
      </c>
      <c r="K73" s="130">
        <v>3300</v>
      </c>
    </row>
    <row r="74" spans="1:840" s="4" customFormat="1" ht="15.75" customHeight="1" x14ac:dyDescent="0.2">
      <c r="A74" s="7">
        <v>322</v>
      </c>
      <c r="B74" s="66" t="s">
        <v>17</v>
      </c>
      <c r="C74" s="131">
        <f t="shared" si="56"/>
        <v>100</v>
      </c>
      <c r="D74" s="131">
        <f t="shared" si="56"/>
        <v>0</v>
      </c>
      <c r="E74" s="131">
        <f t="shared" si="56"/>
        <v>0</v>
      </c>
      <c r="F74" s="131">
        <f t="shared" si="56"/>
        <v>0</v>
      </c>
      <c r="G74" s="131">
        <f t="shared" si="56"/>
        <v>0</v>
      </c>
      <c r="H74" s="131">
        <f t="shared" si="56"/>
        <v>0</v>
      </c>
      <c r="I74" s="131">
        <f t="shared" si="56"/>
        <v>0</v>
      </c>
      <c r="J74" s="131"/>
      <c r="K74" s="13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</row>
    <row r="75" spans="1:840" ht="17.25" customHeight="1" x14ac:dyDescent="0.2">
      <c r="A75" s="9">
        <v>3221</v>
      </c>
      <c r="B75" s="69" t="s">
        <v>96</v>
      </c>
      <c r="C75" s="142">
        <v>100</v>
      </c>
      <c r="D75" s="142">
        <v>0</v>
      </c>
      <c r="E75" s="142">
        <v>0</v>
      </c>
      <c r="F75" s="146">
        <v>0</v>
      </c>
      <c r="G75" s="156">
        <v>0</v>
      </c>
      <c r="H75" s="156">
        <v>0</v>
      </c>
      <c r="I75" s="118">
        <v>0</v>
      </c>
      <c r="J75" s="146"/>
      <c r="K75" s="146"/>
    </row>
    <row r="76" spans="1:840" s="4" customFormat="1" ht="17.25" customHeight="1" x14ac:dyDescent="0.2">
      <c r="A76" s="7">
        <v>323</v>
      </c>
      <c r="B76" s="66" t="s">
        <v>7</v>
      </c>
      <c r="C76" s="131">
        <f>SUM(C77:C81)</f>
        <v>2050</v>
      </c>
      <c r="D76" s="131">
        <f>SUM(D78)</f>
        <v>0</v>
      </c>
      <c r="E76" s="131">
        <f>SUM(E77:E81)</f>
        <v>2150</v>
      </c>
      <c r="F76" s="131">
        <f>SUM(F77:F81)</f>
        <v>300</v>
      </c>
      <c r="G76" s="131">
        <f>SUM(G77:G81)</f>
        <v>900</v>
      </c>
      <c r="H76" s="131">
        <f>SUM(H77:H81)</f>
        <v>750</v>
      </c>
      <c r="I76" s="131">
        <f>SUM(I77:I81)</f>
        <v>200</v>
      </c>
      <c r="J76" s="131"/>
      <c r="K76" s="13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</row>
    <row r="77" spans="1:840" ht="17.25" customHeight="1" x14ac:dyDescent="0.2">
      <c r="A77" s="9">
        <v>3231</v>
      </c>
      <c r="B77" s="69" t="s">
        <v>97</v>
      </c>
      <c r="C77" s="142">
        <v>100</v>
      </c>
      <c r="D77" s="142">
        <v>0</v>
      </c>
      <c r="E77" s="142">
        <v>0</v>
      </c>
      <c r="F77" s="146">
        <v>0</v>
      </c>
      <c r="G77" s="156">
        <v>0</v>
      </c>
      <c r="H77" s="156">
        <v>0</v>
      </c>
      <c r="I77" s="118">
        <v>0</v>
      </c>
      <c r="J77" s="146"/>
      <c r="K77" s="146"/>
    </row>
    <row r="78" spans="1:840" ht="16.5" customHeight="1" x14ac:dyDescent="0.2">
      <c r="A78" s="9">
        <v>3232</v>
      </c>
      <c r="B78" s="69" t="s">
        <v>31</v>
      </c>
      <c r="C78" s="142">
        <v>250</v>
      </c>
      <c r="D78" s="142">
        <v>0</v>
      </c>
      <c r="E78" s="142">
        <v>250</v>
      </c>
      <c r="F78" s="146">
        <v>0</v>
      </c>
      <c r="G78" s="156">
        <v>0</v>
      </c>
      <c r="H78" s="156">
        <v>150</v>
      </c>
      <c r="I78" s="118">
        <v>100</v>
      </c>
      <c r="J78" s="146"/>
      <c r="K78" s="146"/>
    </row>
    <row r="79" spans="1:840" ht="18" customHeight="1" x14ac:dyDescent="0.2">
      <c r="A79" s="8">
        <v>3233</v>
      </c>
      <c r="B79" s="68" t="s">
        <v>20</v>
      </c>
      <c r="C79" s="132">
        <v>200</v>
      </c>
      <c r="D79" s="132">
        <v>0</v>
      </c>
      <c r="E79" s="132">
        <v>200</v>
      </c>
      <c r="F79" s="134">
        <v>0</v>
      </c>
      <c r="G79" s="155">
        <v>200</v>
      </c>
      <c r="H79" s="155">
        <v>0</v>
      </c>
      <c r="I79" s="110">
        <v>0</v>
      </c>
      <c r="J79" s="134"/>
      <c r="K79" s="134"/>
    </row>
    <row r="80" spans="1:840" ht="18" customHeight="1" x14ac:dyDescent="0.2">
      <c r="A80" s="8">
        <v>3237</v>
      </c>
      <c r="B80" s="68" t="s">
        <v>58</v>
      </c>
      <c r="C80" s="132">
        <v>800</v>
      </c>
      <c r="D80" s="132">
        <v>0</v>
      </c>
      <c r="E80" s="132">
        <v>1000</v>
      </c>
      <c r="F80" s="134">
        <v>300</v>
      </c>
      <c r="G80" s="155">
        <v>200</v>
      </c>
      <c r="H80" s="155">
        <v>400</v>
      </c>
      <c r="I80" s="110">
        <v>100</v>
      </c>
      <c r="J80" s="134"/>
      <c r="K80" s="134"/>
    </row>
    <row r="81" spans="1:840" ht="17.25" customHeight="1" x14ac:dyDescent="0.2">
      <c r="A81" s="8">
        <v>3239</v>
      </c>
      <c r="B81" s="68" t="s">
        <v>59</v>
      </c>
      <c r="C81" s="132">
        <v>700</v>
      </c>
      <c r="D81" s="132">
        <v>0</v>
      </c>
      <c r="E81" s="132">
        <v>700</v>
      </c>
      <c r="F81" s="134">
        <v>0</v>
      </c>
      <c r="G81" s="155">
        <v>500</v>
      </c>
      <c r="H81" s="155">
        <v>200</v>
      </c>
      <c r="I81" s="110">
        <v>0</v>
      </c>
      <c r="J81" s="134"/>
      <c r="K81" s="134"/>
    </row>
    <row r="82" spans="1:840" s="4" customFormat="1" ht="15.75" customHeight="1" x14ac:dyDescent="0.2">
      <c r="A82" s="7">
        <v>329</v>
      </c>
      <c r="B82" s="66" t="s">
        <v>35</v>
      </c>
      <c r="C82" s="131">
        <f>SUM(C83:C84)</f>
        <v>3050</v>
      </c>
      <c r="D82" s="131">
        <f>D83</f>
        <v>0</v>
      </c>
      <c r="E82" s="131">
        <f>SUM(E83:E84)</f>
        <v>1150</v>
      </c>
      <c r="F82" s="131">
        <f>SUM(F83:F84)</f>
        <v>200</v>
      </c>
      <c r="G82" s="131">
        <f>SUM(G83:G84)</f>
        <v>600</v>
      </c>
      <c r="H82" s="131">
        <f>SUM(H83:H84)</f>
        <v>250</v>
      </c>
      <c r="I82" s="131">
        <f>SUM(I83:I84)</f>
        <v>100</v>
      </c>
      <c r="J82" s="131"/>
      <c r="K82" s="13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</row>
    <row r="83" spans="1:840" ht="17.25" customHeight="1" x14ac:dyDescent="0.2">
      <c r="A83" s="8">
        <v>3293</v>
      </c>
      <c r="B83" s="68" t="s">
        <v>6</v>
      </c>
      <c r="C83" s="132">
        <v>2300</v>
      </c>
      <c r="D83" s="132">
        <v>0</v>
      </c>
      <c r="E83" s="132">
        <v>800</v>
      </c>
      <c r="F83" s="134">
        <v>200</v>
      </c>
      <c r="G83" s="155">
        <v>500</v>
      </c>
      <c r="H83" s="155">
        <v>100</v>
      </c>
      <c r="I83" s="110">
        <v>0</v>
      </c>
      <c r="J83" s="134"/>
      <c r="K83" s="134"/>
    </row>
    <row r="84" spans="1:840" ht="18" customHeight="1" x14ac:dyDescent="0.2">
      <c r="A84" s="8">
        <v>3299</v>
      </c>
      <c r="B84" s="68" t="s">
        <v>35</v>
      </c>
      <c r="C84" s="132">
        <v>750</v>
      </c>
      <c r="D84" s="132">
        <v>0</v>
      </c>
      <c r="E84" s="132">
        <v>350</v>
      </c>
      <c r="F84" s="134">
        <v>0</v>
      </c>
      <c r="G84" s="155">
        <v>100</v>
      </c>
      <c r="H84" s="155">
        <v>150</v>
      </c>
      <c r="I84" s="110">
        <v>100</v>
      </c>
      <c r="J84" s="134"/>
      <c r="K84" s="134"/>
    </row>
    <row r="85" spans="1:840" ht="17.25" customHeight="1" x14ac:dyDescent="0.2">
      <c r="A85" s="5"/>
      <c r="B85" s="67" t="s">
        <v>136</v>
      </c>
      <c r="C85" s="129">
        <f t="shared" ref="C85:K87" si="61">SUM(C86)</f>
        <v>22000</v>
      </c>
      <c r="D85" s="129">
        <f t="shared" si="61"/>
        <v>0</v>
      </c>
      <c r="E85" s="129">
        <f t="shared" si="61"/>
        <v>0</v>
      </c>
      <c r="F85" s="129">
        <f t="shared" si="61"/>
        <v>0</v>
      </c>
      <c r="G85" s="129">
        <f t="shared" si="61"/>
        <v>0</v>
      </c>
      <c r="H85" s="129">
        <f t="shared" si="61"/>
        <v>0</v>
      </c>
      <c r="I85" s="129">
        <f t="shared" si="61"/>
        <v>0</v>
      </c>
      <c r="J85" s="129">
        <f t="shared" si="61"/>
        <v>0</v>
      </c>
      <c r="K85" s="129">
        <f t="shared" si="61"/>
        <v>0</v>
      </c>
    </row>
    <row r="86" spans="1:840" s="4" customFormat="1" ht="21.75" customHeight="1" x14ac:dyDescent="0.2">
      <c r="A86" s="6">
        <v>42</v>
      </c>
      <c r="B86" s="65" t="s">
        <v>51</v>
      </c>
      <c r="C86" s="130">
        <f t="shared" si="61"/>
        <v>22000</v>
      </c>
      <c r="D86" s="130">
        <f t="shared" si="61"/>
        <v>0</v>
      </c>
      <c r="E86" s="130">
        <f t="shared" si="61"/>
        <v>0</v>
      </c>
      <c r="F86" s="130">
        <f t="shared" si="61"/>
        <v>0</v>
      </c>
      <c r="G86" s="130">
        <f t="shared" si="61"/>
        <v>0</v>
      </c>
      <c r="H86" s="130">
        <f t="shared" si="61"/>
        <v>0</v>
      </c>
      <c r="I86" s="130">
        <f t="shared" si="61"/>
        <v>0</v>
      </c>
      <c r="J86" s="130">
        <v>0</v>
      </c>
      <c r="K86" s="130">
        <v>0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</row>
    <row r="87" spans="1:840" ht="20.25" customHeight="1" x14ac:dyDescent="0.2">
      <c r="A87" s="7">
        <v>422</v>
      </c>
      <c r="B87" s="66" t="s">
        <v>28</v>
      </c>
      <c r="C87" s="131">
        <f t="shared" si="61"/>
        <v>22000</v>
      </c>
      <c r="D87" s="131">
        <f t="shared" si="61"/>
        <v>0</v>
      </c>
      <c r="E87" s="131">
        <f t="shared" si="61"/>
        <v>0</v>
      </c>
      <c r="F87" s="131">
        <f t="shared" si="61"/>
        <v>0</v>
      </c>
      <c r="G87" s="131">
        <f t="shared" si="61"/>
        <v>0</v>
      </c>
      <c r="H87" s="131">
        <f t="shared" si="61"/>
        <v>0</v>
      </c>
      <c r="I87" s="131">
        <f t="shared" si="61"/>
        <v>0</v>
      </c>
      <c r="J87" s="131"/>
      <c r="K87" s="131"/>
    </row>
    <row r="88" spans="1:840" ht="19.5" customHeight="1" x14ac:dyDescent="0.2">
      <c r="A88" s="8">
        <v>4221</v>
      </c>
      <c r="B88" s="68" t="s">
        <v>98</v>
      </c>
      <c r="C88" s="132">
        <v>22000</v>
      </c>
      <c r="D88" s="132">
        <v>0</v>
      </c>
      <c r="E88" s="132">
        <v>0</v>
      </c>
      <c r="F88" s="134">
        <v>0</v>
      </c>
      <c r="G88" s="155">
        <v>0</v>
      </c>
      <c r="H88" s="155">
        <v>0</v>
      </c>
      <c r="I88" s="110">
        <v>0</v>
      </c>
      <c r="J88" s="134"/>
      <c r="K88" s="134"/>
    </row>
    <row r="89" spans="1:840" s="4" customFormat="1" ht="17.25" customHeight="1" x14ac:dyDescent="0.2">
      <c r="A89" s="160"/>
      <c r="B89" s="161"/>
      <c r="C89" s="161"/>
      <c r="D89" s="161"/>
      <c r="E89" s="161"/>
      <c r="F89" s="161"/>
      <c r="G89" s="161"/>
      <c r="H89" s="161"/>
      <c r="I89" s="161"/>
      <c r="J89" s="161"/>
      <c r="K89" s="16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</row>
    <row r="90" spans="1:840" ht="18" customHeight="1" x14ac:dyDescent="0.2">
      <c r="A90" s="163"/>
      <c r="B90" s="164"/>
      <c r="C90" s="35"/>
      <c r="D90" s="35"/>
      <c r="E90" s="35"/>
      <c r="F90" s="167" t="s">
        <v>36</v>
      </c>
      <c r="G90" s="167"/>
      <c r="H90" s="167"/>
      <c r="I90" s="167"/>
      <c r="J90" s="165"/>
      <c r="K90" s="166"/>
    </row>
    <row r="91" spans="1:840" s="4" customFormat="1" ht="38.25" customHeight="1" x14ac:dyDescent="0.2">
      <c r="A91" s="31"/>
      <c r="B91" s="43"/>
      <c r="C91" s="35" t="s">
        <v>101</v>
      </c>
      <c r="D91" s="35" t="s">
        <v>93</v>
      </c>
      <c r="E91" s="35" t="s">
        <v>102</v>
      </c>
      <c r="F91" s="71" t="s">
        <v>105</v>
      </c>
      <c r="G91" s="88" t="s">
        <v>113</v>
      </c>
      <c r="H91" s="88" t="s">
        <v>106</v>
      </c>
      <c r="I91" s="88" t="s">
        <v>107</v>
      </c>
      <c r="J91" s="37" t="s">
        <v>103</v>
      </c>
      <c r="K91" s="38" t="s">
        <v>104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</row>
    <row r="92" spans="1:840" ht="17.25" customHeight="1" x14ac:dyDescent="0.2">
      <c r="A92" s="169" t="s">
        <v>62</v>
      </c>
      <c r="B92" s="170"/>
      <c r="C92" s="141">
        <f>SUM(C93,C129,C135,C153)</f>
        <v>150183</v>
      </c>
      <c r="D92" s="141" t="e">
        <f>SUM(D93,D129,D135,D153,#REF!)</f>
        <v>#REF!</v>
      </c>
      <c r="E92" s="141">
        <f>SUM(E93,E129,E135,E153)</f>
        <v>146370</v>
      </c>
      <c r="F92" s="141">
        <f t="shared" ref="F92:K92" si="62">SUM(F93,F129,F135,F153)</f>
        <v>131991</v>
      </c>
      <c r="G92" s="141">
        <f t="shared" si="62"/>
        <v>3000</v>
      </c>
      <c r="H92" s="141">
        <f t="shared" si="62"/>
        <v>1500</v>
      </c>
      <c r="I92" s="141">
        <f t="shared" si="62"/>
        <v>9879</v>
      </c>
      <c r="J92" s="141">
        <f t="shared" si="62"/>
        <v>150183</v>
      </c>
      <c r="K92" s="141">
        <f t="shared" si="62"/>
        <v>150183</v>
      </c>
      <c r="L92" s="89"/>
    </row>
    <row r="93" spans="1:840" s="4" customFormat="1" ht="18" customHeight="1" x14ac:dyDescent="0.2">
      <c r="A93" s="5"/>
      <c r="B93" s="45" t="s">
        <v>63</v>
      </c>
      <c r="C93" s="129">
        <f t="shared" ref="C93:K93" si="63">SUM(C94,C101,C122,C125)</f>
        <v>130530</v>
      </c>
      <c r="D93" s="129">
        <f t="shared" si="63"/>
        <v>130530</v>
      </c>
      <c r="E93" s="129">
        <f t="shared" si="63"/>
        <v>130530</v>
      </c>
      <c r="F93" s="129">
        <f t="shared" si="63"/>
        <v>130530</v>
      </c>
      <c r="G93" s="129">
        <f t="shared" si="63"/>
        <v>0</v>
      </c>
      <c r="H93" s="129">
        <f t="shared" si="63"/>
        <v>0</v>
      </c>
      <c r="I93" s="129">
        <f t="shared" si="63"/>
        <v>0</v>
      </c>
      <c r="J93" s="129">
        <f t="shared" si="63"/>
        <v>130530</v>
      </c>
      <c r="K93" s="138">
        <f t="shared" si="63"/>
        <v>130530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</row>
    <row r="94" spans="1:840" ht="17.25" customHeight="1" x14ac:dyDescent="0.2">
      <c r="A94" s="6">
        <v>31</v>
      </c>
      <c r="B94" s="50" t="s">
        <v>10</v>
      </c>
      <c r="C94" s="130">
        <f t="shared" ref="C94:D94" si="64">SUM(C95,C97,C99)</f>
        <v>104100</v>
      </c>
      <c r="D94" s="130">
        <f t="shared" si="64"/>
        <v>104100</v>
      </c>
      <c r="E94" s="130">
        <f t="shared" ref="E94:I94" si="65">SUM(E95,E97,E99)</f>
        <v>104100</v>
      </c>
      <c r="F94" s="130">
        <f t="shared" si="65"/>
        <v>104100</v>
      </c>
      <c r="G94" s="130">
        <f t="shared" si="65"/>
        <v>0</v>
      </c>
      <c r="H94" s="130">
        <f t="shared" si="65"/>
        <v>0</v>
      </c>
      <c r="I94" s="130">
        <f t="shared" si="65"/>
        <v>0</v>
      </c>
      <c r="J94" s="130">
        <v>104100</v>
      </c>
      <c r="K94" s="130">
        <v>104100</v>
      </c>
    </row>
    <row r="95" spans="1:840" ht="17.25" customHeight="1" x14ac:dyDescent="0.2">
      <c r="A95" s="7">
        <v>311</v>
      </c>
      <c r="B95" s="49" t="s">
        <v>33</v>
      </c>
      <c r="C95" s="131">
        <f t="shared" ref="C95:I95" si="66">SUM(C96)</f>
        <v>78000</v>
      </c>
      <c r="D95" s="131">
        <f t="shared" si="66"/>
        <v>78000</v>
      </c>
      <c r="E95" s="131">
        <f t="shared" si="66"/>
        <v>78000</v>
      </c>
      <c r="F95" s="131">
        <f t="shared" si="66"/>
        <v>78000</v>
      </c>
      <c r="G95" s="131">
        <f t="shared" si="66"/>
        <v>0</v>
      </c>
      <c r="H95" s="131">
        <f t="shared" si="66"/>
        <v>0</v>
      </c>
      <c r="I95" s="131">
        <f t="shared" si="66"/>
        <v>0</v>
      </c>
      <c r="J95" s="131"/>
      <c r="K95" s="131"/>
    </row>
    <row r="96" spans="1:840" ht="18.75" customHeight="1" x14ac:dyDescent="0.2">
      <c r="A96" s="8">
        <v>3111</v>
      </c>
      <c r="B96" s="48" t="s">
        <v>11</v>
      </c>
      <c r="C96" s="132">
        <v>78000</v>
      </c>
      <c r="D96" s="132">
        <v>78000</v>
      </c>
      <c r="E96" s="132">
        <v>78000</v>
      </c>
      <c r="F96" s="132">
        <v>78000</v>
      </c>
      <c r="G96" s="110">
        <v>0</v>
      </c>
      <c r="H96" s="110">
        <v>0</v>
      </c>
      <c r="I96" s="110">
        <v>0</v>
      </c>
      <c r="J96" s="134"/>
      <c r="K96" s="134"/>
    </row>
    <row r="97" spans="1:840" s="4" customFormat="1" ht="17.25" customHeight="1" x14ac:dyDescent="0.2">
      <c r="A97" s="7">
        <v>312</v>
      </c>
      <c r="B97" s="49" t="s">
        <v>12</v>
      </c>
      <c r="C97" s="131">
        <f t="shared" ref="C97:I97" si="67">SUM(C98)</f>
        <v>15000</v>
      </c>
      <c r="D97" s="131">
        <f t="shared" si="67"/>
        <v>15000</v>
      </c>
      <c r="E97" s="131">
        <f t="shared" si="67"/>
        <v>15000</v>
      </c>
      <c r="F97" s="131">
        <f t="shared" si="67"/>
        <v>15000</v>
      </c>
      <c r="G97" s="131">
        <f t="shared" si="67"/>
        <v>0</v>
      </c>
      <c r="H97" s="131">
        <f t="shared" si="67"/>
        <v>0</v>
      </c>
      <c r="I97" s="131">
        <f t="shared" si="67"/>
        <v>0</v>
      </c>
      <c r="J97" s="131"/>
      <c r="K97" s="13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</row>
    <row r="98" spans="1:840" ht="17.25" customHeight="1" x14ac:dyDescent="0.2">
      <c r="A98" s="8">
        <v>3121</v>
      </c>
      <c r="B98" s="48" t="s">
        <v>12</v>
      </c>
      <c r="C98" s="132">
        <v>15000</v>
      </c>
      <c r="D98" s="132">
        <v>15000</v>
      </c>
      <c r="E98" s="132">
        <v>15000</v>
      </c>
      <c r="F98" s="132">
        <v>15000</v>
      </c>
      <c r="G98" s="110">
        <v>0</v>
      </c>
      <c r="H98" s="110">
        <v>0</v>
      </c>
      <c r="I98" s="110">
        <v>0</v>
      </c>
      <c r="J98" s="134"/>
      <c r="K98" s="134"/>
    </row>
    <row r="99" spans="1:840" ht="18" customHeight="1" x14ac:dyDescent="0.2">
      <c r="A99" s="7">
        <v>313</v>
      </c>
      <c r="B99" s="49" t="s">
        <v>13</v>
      </c>
      <c r="C99" s="131">
        <f t="shared" ref="C99:I99" si="68">SUM(C100:C100)</f>
        <v>11100</v>
      </c>
      <c r="D99" s="131">
        <f t="shared" si="68"/>
        <v>11100</v>
      </c>
      <c r="E99" s="131">
        <f t="shared" si="68"/>
        <v>11100</v>
      </c>
      <c r="F99" s="131">
        <f t="shared" si="68"/>
        <v>11100</v>
      </c>
      <c r="G99" s="131">
        <f t="shared" si="68"/>
        <v>0</v>
      </c>
      <c r="H99" s="131">
        <f t="shared" si="68"/>
        <v>0</v>
      </c>
      <c r="I99" s="131">
        <f t="shared" si="68"/>
        <v>0</v>
      </c>
      <c r="J99" s="131"/>
      <c r="K99" s="131"/>
    </row>
    <row r="100" spans="1:840" ht="18" customHeight="1" x14ac:dyDescent="0.2">
      <c r="A100" s="8">
        <v>3132</v>
      </c>
      <c r="B100" s="48" t="s">
        <v>14</v>
      </c>
      <c r="C100" s="132">
        <v>11100</v>
      </c>
      <c r="D100" s="132">
        <v>11100</v>
      </c>
      <c r="E100" s="132">
        <v>11100</v>
      </c>
      <c r="F100" s="132">
        <v>11100</v>
      </c>
      <c r="G100" s="110">
        <v>0</v>
      </c>
      <c r="H100" s="110">
        <v>0</v>
      </c>
      <c r="I100" s="110">
        <v>0</v>
      </c>
      <c r="J100" s="134"/>
      <c r="K100" s="134"/>
    </row>
    <row r="101" spans="1:840" s="4" customFormat="1" ht="18" customHeight="1" x14ac:dyDescent="0.2">
      <c r="A101" s="6">
        <v>32</v>
      </c>
      <c r="B101" s="50" t="s">
        <v>39</v>
      </c>
      <c r="C101" s="130">
        <f t="shared" ref="C101:D101" si="69">SUM(C102,C106,C110,C118)</f>
        <v>24768</v>
      </c>
      <c r="D101" s="130">
        <f t="shared" si="69"/>
        <v>24768</v>
      </c>
      <c r="E101" s="130">
        <f t="shared" ref="E101:I101" si="70">SUM(E102,E106,E110,E118)</f>
        <v>24768</v>
      </c>
      <c r="F101" s="130">
        <f t="shared" si="70"/>
        <v>24768</v>
      </c>
      <c r="G101" s="130">
        <f t="shared" si="70"/>
        <v>0</v>
      </c>
      <c r="H101" s="130">
        <f t="shared" si="70"/>
        <v>0</v>
      </c>
      <c r="I101" s="130">
        <f t="shared" si="70"/>
        <v>0</v>
      </c>
      <c r="J101" s="130">
        <v>24768</v>
      </c>
      <c r="K101" s="130">
        <v>24768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</row>
    <row r="102" spans="1:840" ht="16.5" customHeight="1" x14ac:dyDescent="0.2">
      <c r="A102" s="7">
        <v>321</v>
      </c>
      <c r="B102" s="51" t="s">
        <v>15</v>
      </c>
      <c r="C102" s="131">
        <f t="shared" ref="C102:D102" si="71">SUM(C103:C105)</f>
        <v>2985</v>
      </c>
      <c r="D102" s="131">
        <f t="shared" si="71"/>
        <v>2985</v>
      </c>
      <c r="E102" s="131">
        <f t="shared" ref="E102:I102" si="72">SUM(E103:E105)</f>
        <v>2985</v>
      </c>
      <c r="F102" s="131">
        <f t="shared" si="72"/>
        <v>2985</v>
      </c>
      <c r="G102" s="131">
        <f t="shared" si="72"/>
        <v>0</v>
      </c>
      <c r="H102" s="131">
        <f t="shared" si="72"/>
        <v>0</v>
      </c>
      <c r="I102" s="131">
        <f t="shared" si="72"/>
        <v>0</v>
      </c>
      <c r="J102" s="131"/>
      <c r="K102" s="131"/>
    </row>
    <row r="103" spans="1:840" ht="19.5" customHeight="1" x14ac:dyDescent="0.2">
      <c r="A103" s="8">
        <v>3211</v>
      </c>
      <c r="B103" s="52" t="s">
        <v>64</v>
      </c>
      <c r="C103" s="132">
        <v>265</v>
      </c>
      <c r="D103" s="132">
        <v>265</v>
      </c>
      <c r="E103" s="132">
        <v>265</v>
      </c>
      <c r="F103" s="132">
        <v>265</v>
      </c>
      <c r="G103" s="110">
        <v>0</v>
      </c>
      <c r="H103" s="110">
        <v>0</v>
      </c>
      <c r="I103" s="110">
        <v>0</v>
      </c>
      <c r="J103" s="134"/>
      <c r="K103" s="134"/>
    </row>
    <row r="104" spans="1:840" ht="17.25" customHeight="1" x14ac:dyDescent="0.2">
      <c r="A104" s="8">
        <v>3212</v>
      </c>
      <c r="B104" s="48" t="s">
        <v>65</v>
      </c>
      <c r="C104" s="132">
        <v>2654</v>
      </c>
      <c r="D104" s="132">
        <v>2654</v>
      </c>
      <c r="E104" s="132">
        <v>2654</v>
      </c>
      <c r="F104" s="132">
        <v>2654</v>
      </c>
      <c r="G104" s="110">
        <v>0</v>
      </c>
      <c r="H104" s="110">
        <v>0</v>
      </c>
      <c r="I104" s="110">
        <v>0</v>
      </c>
      <c r="J104" s="132"/>
      <c r="K104" s="132"/>
    </row>
    <row r="105" spans="1:840" s="4" customFormat="1" ht="27" customHeight="1" x14ac:dyDescent="0.2">
      <c r="A105" s="8">
        <v>3214</v>
      </c>
      <c r="B105" s="48" t="s">
        <v>66</v>
      </c>
      <c r="C105" s="132">
        <v>66</v>
      </c>
      <c r="D105" s="132">
        <v>66</v>
      </c>
      <c r="E105" s="132">
        <v>66</v>
      </c>
      <c r="F105" s="132">
        <v>66</v>
      </c>
      <c r="G105" s="110">
        <v>0</v>
      </c>
      <c r="H105" s="110">
        <v>0</v>
      </c>
      <c r="I105" s="110">
        <v>0</v>
      </c>
      <c r="J105" s="134"/>
      <c r="K105" s="13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</row>
    <row r="106" spans="1:840" ht="17.25" customHeight="1" x14ac:dyDescent="0.2">
      <c r="A106" s="7">
        <v>322</v>
      </c>
      <c r="B106" s="49" t="s">
        <v>17</v>
      </c>
      <c r="C106" s="131">
        <f t="shared" ref="C106:D106" si="73">SUM(C107:C109)</f>
        <v>14864</v>
      </c>
      <c r="D106" s="131">
        <f t="shared" si="73"/>
        <v>14864</v>
      </c>
      <c r="E106" s="131">
        <f t="shared" ref="E106:I106" si="74">SUM(E107:E109)</f>
        <v>14864</v>
      </c>
      <c r="F106" s="131">
        <f t="shared" si="74"/>
        <v>14864</v>
      </c>
      <c r="G106" s="131">
        <f t="shared" si="74"/>
        <v>0</v>
      </c>
      <c r="H106" s="131">
        <f t="shared" si="74"/>
        <v>0</v>
      </c>
      <c r="I106" s="131">
        <f t="shared" si="74"/>
        <v>0</v>
      </c>
      <c r="J106" s="131"/>
      <c r="K106" s="131"/>
    </row>
    <row r="107" spans="1:840" ht="17.25" customHeight="1" x14ac:dyDescent="0.2">
      <c r="A107" s="9">
        <v>3221</v>
      </c>
      <c r="B107" s="57" t="s">
        <v>67</v>
      </c>
      <c r="C107" s="132">
        <v>1327</v>
      </c>
      <c r="D107" s="132">
        <v>1327</v>
      </c>
      <c r="E107" s="132">
        <v>1327</v>
      </c>
      <c r="F107" s="132">
        <v>1327</v>
      </c>
      <c r="G107" s="110">
        <v>0</v>
      </c>
      <c r="H107" s="110">
        <v>0</v>
      </c>
      <c r="I107" s="110">
        <v>0</v>
      </c>
      <c r="J107" s="132"/>
      <c r="K107" s="132"/>
    </row>
    <row r="108" spans="1:840" ht="18" customHeight="1" x14ac:dyDescent="0.2">
      <c r="A108" s="9">
        <v>3223</v>
      </c>
      <c r="B108" s="57" t="s">
        <v>18</v>
      </c>
      <c r="C108" s="142">
        <v>13272</v>
      </c>
      <c r="D108" s="142">
        <v>13272</v>
      </c>
      <c r="E108" s="142">
        <v>13272</v>
      </c>
      <c r="F108" s="142">
        <v>13272</v>
      </c>
      <c r="G108" s="110">
        <v>0</v>
      </c>
      <c r="H108" s="118">
        <v>0</v>
      </c>
      <c r="I108" s="118">
        <v>0</v>
      </c>
      <c r="J108" s="142"/>
      <c r="K108" s="142"/>
    </row>
    <row r="109" spans="1:840" ht="18" customHeight="1" x14ac:dyDescent="0.2">
      <c r="A109" s="9">
        <v>3225</v>
      </c>
      <c r="B109" s="57" t="s">
        <v>19</v>
      </c>
      <c r="C109" s="142">
        <v>265</v>
      </c>
      <c r="D109" s="142">
        <v>265</v>
      </c>
      <c r="E109" s="142">
        <v>265</v>
      </c>
      <c r="F109" s="142">
        <v>265</v>
      </c>
      <c r="G109" s="110">
        <v>0</v>
      </c>
      <c r="H109" s="118">
        <v>0</v>
      </c>
      <c r="I109" s="118">
        <v>0</v>
      </c>
      <c r="J109" s="142"/>
      <c r="K109" s="142"/>
    </row>
    <row r="110" spans="1:840" ht="19.5" customHeight="1" x14ac:dyDescent="0.2">
      <c r="A110" s="7">
        <v>323</v>
      </c>
      <c r="B110" s="49" t="s">
        <v>7</v>
      </c>
      <c r="C110" s="131">
        <f t="shared" ref="C110:D110" si="75">SUM(C111:C117)</f>
        <v>6256</v>
      </c>
      <c r="D110" s="131">
        <f t="shared" si="75"/>
        <v>6256</v>
      </c>
      <c r="E110" s="131">
        <f t="shared" ref="E110:I110" si="76">SUM(E111:E117)</f>
        <v>6256</v>
      </c>
      <c r="F110" s="131">
        <f t="shared" si="76"/>
        <v>6256</v>
      </c>
      <c r="G110" s="131">
        <f t="shared" si="76"/>
        <v>0</v>
      </c>
      <c r="H110" s="131">
        <f t="shared" si="76"/>
        <v>0</v>
      </c>
      <c r="I110" s="131">
        <f t="shared" si="76"/>
        <v>0</v>
      </c>
      <c r="J110" s="131"/>
      <c r="K110" s="131"/>
    </row>
    <row r="111" spans="1:840" ht="18" customHeight="1" x14ac:dyDescent="0.2">
      <c r="A111" s="8">
        <v>3231</v>
      </c>
      <c r="B111" s="48" t="s">
        <v>45</v>
      </c>
      <c r="C111" s="132">
        <v>929</v>
      </c>
      <c r="D111" s="132">
        <v>929</v>
      </c>
      <c r="E111" s="132">
        <v>929</v>
      </c>
      <c r="F111" s="132">
        <v>929</v>
      </c>
      <c r="G111" s="110">
        <v>0</v>
      </c>
      <c r="H111" s="110">
        <v>0</v>
      </c>
      <c r="I111" s="110">
        <v>0</v>
      </c>
      <c r="J111" s="132"/>
      <c r="K111" s="132"/>
    </row>
    <row r="112" spans="1:840" ht="16.5" customHeight="1" x14ac:dyDescent="0.2">
      <c r="A112" s="8">
        <v>3232</v>
      </c>
      <c r="B112" s="48" t="s">
        <v>68</v>
      </c>
      <c r="C112" s="132">
        <v>1327</v>
      </c>
      <c r="D112" s="132">
        <v>1327</v>
      </c>
      <c r="E112" s="132">
        <v>1327</v>
      </c>
      <c r="F112" s="132">
        <v>1327</v>
      </c>
      <c r="G112" s="110">
        <v>0</v>
      </c>
      <c r="H112" s="110">
        <v>0</v>
      </c>
      <c r="I112" s="110">
        <v>0</v>
      </c>
      <c r="J112" s="132"/>
      <c r="K112" s="132"/>
    </row>
    <row r="113" spans="1:840" s="4" customFormat="1" ht="18" customHeight="1" x14ac:dyDescent="0.2">
      <c r="A113" s="8">
        <v>3233</v>
      </c>
      <c r="B113" s="48" t="s">
        <v>20</v>
      </c>
      <c r="C113" s="132">
        <v>1460</v>
      </c>
      <c r="D113" s="132">
        <v>1460</v>
      </c>
      <c r="E113" s="132">
        <v>1460</v>
      </c>
      <c r="F113" s="132">
        <v>1460</v>
      </c>
      <c r="G113" s="110">
        <v>0</v>
      </c>
      <c r="H113" s="110">
        <v>0</v>
      </c>
      <c r="I113" s="110">
        <v>0</v>
      </c>
      <c r="J113" s="132"/>
      <c r="K113" s="13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</row>
    <row r="114" spans="1:840" ht="17.25" customHeight="1" x14ac:dyDescent="0.2">
      <c r="A114" s="8">
        <v>3234</v>
      </c>
      <c r="B114" s="48" t="s">
        <v>21</v>
      </c>
      <c r="C114" s="132">
        <v>1062</v>
      </c>
      <c r="D114" s="132">
        <v>1062</v>
      </c>
      <c r="E114" s="132">
        <v>1062</v>
      </c>
      <c r="F114" s="132">
        <v>1062</v>
      </c>
      <c r="G114" s="110">
        <v>0</v>
      </c>
      <c r="H114" s="110">
        <v>0</v>
      </c>
      <c r="I114" s="110">
        <v>0</v>
      </c>
      <c r="J114" s="134"/>
      <c r="K114" s="134"/>
    </row>
    <row r="115" spans="1:840" ht="16.5" customHeight="1" x14ac:dyDescent="0.2">
      <c r="A115" s="8">
        <v>3237</v>
      </c>
      <c r="B115" s="48" t="s">
        <v>69</v>
      </c>
      <c r="C115" s="132">
        <v>265</v>
      </c>
      <c r="D115" s="132">
        <v>265</v>
      </c>
      <c r="E115" s="132">
        <v>265</v>
      </c>
      <c r="F115" s="132">
        <v>265</v>
      </c>
      <c r="G115" s="110">
        <v>0</v>
      </c>
      <c r="H115" s="110">
        <v>0</v>
      </c>
      <c r="I115" s="110">
        <v>0</v>
      </c>
      <c r="J115" s="132"/>
      <c r="K115" s="132"/>
    </row>
    <row r="116" spans="1:840" ht="15.75" customHeight="1" x14ac:dyDescent="0.2">
      <c r="A116" s="8">
        <v>3238</v>
      </c>
      <c r="B116" s="48" t="s">
        <v>23</v>
      </c>
      <c r="C116" s="132">
        <v>549</v>
      </c>
      <c r="D116" s="132">
        <v>549</v>
      </c>
      <c r="E116" s="132">
        <v>549</v>
      </c>
      <c r="F116" s="132">
        <v>549</v>
      </c>
      <c r="G116" s="110">
        <v>0</v>
      </c>
      <c r="H116" s="110">
        <v>0</v>
      </c>
      <c r="I116" s="110">
        <v>0</v>
      </c>
      <c r="J116" s="132"/>
      <c r="K116" s="132"/>
    </row>
    <row r="117" spans="1:840" ht="15.75" customHeight="1" x14ac:dyDescent="0.2">
      <c r="A117" s="8">
        <v>3239</v>
      </c>
      <c r="B117" s="48" t="s">
        <v>70</v>
      </c>
      <c r="C117" s="132">
        <v>664</v>
      </c>
      <c r="D117" s="132">
        <v>664</v>
      </c>
      <c r="E117" s="132">
        <v>664</v>
      </c>
      <c r="F117" s="132">
        <v>664</v>
      </c>
      <c r="G117" s="110">
        <v>0</v>
      </c>
      <c r="H117" s="110">
        <v>0</v>
      </c>
      <c r="I117" s="110">
        <v>0</v>
      </c>
      <c r="J117" s="132"/>
      <c r="K117" s="132"/>
    </row>
    <row r="118" spans="1:840" s="4" customFormat="1" ht="19.5" customHeight="1" x14ac:dyDescent="0.2">
      <c r="A118" s="7">
        <v>329</v>
      </c>
      <c r="B118" s="49" t="s">
        <v>24</v>
      </c>
      <c r="C118" s="131">
        <f t="shared" ref="C118:D118" si="77">SUM(C119:C121)</f>
        <v>663</v>
      </c>
      <c r="D118" s="131">
        <f t="shared" si="77"/>
        <v>663</v>
      </c>
      <c r="E118" s="131">
        <f t="shared" ref="E118:I118" si="78">SUM(E119:E121)</f>
        <v>663</v>
      </c>
      <c r="F118" s="131">
        <f t="shared" si="78"/>
        <v>663</v>
      </c>
      <c r="G118" s="131">
        <f t="shared" si="78"/>
        <v>0</v>
      </c>
      <c r="H118" s="131">
        <f t="shared" si="78"/>
        <v>0</v>
      </c>
      <c r="I118" s="131">
        <f t="shared" si="78"/>
        <v>0</v>
      </c>
      <c r="J118" s="131"/>
      <c r="K118" s="13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</row>
    <row r="119" spans="1:840" ht="18.75" customHeight="1" x14ac:dyDescent="0.2">
      <c r="A119" s="8">
        <v>3293</v>
      </c>
      <c r="B119" s="48" t="s">
        <v>6</v>
      </c>
      <c r="C119" s="132">
        <v>265</v>
      </c>
      <c r="D119" s="132">
        <v>265</v>
      </c>
      <c r="E119" s="132">
        <v>265</v>
      </c>
      <c r="F119" s="132">
        <v>265</v>
      </c>
      <c r="G119" s="110">
        <v>0</v>
      </c>
      <c r="H119" s="110">
        <v>0</v>
      </c>
      <c r="I119" s="110">
        <v>0</v>
      </c>
      <c r="J119" s="132"/>
      <c r="K119" s="132"/>
    </row>
    <row r="120" spans="1:840" ht="19.5" customHeight="1" x14ac:dyDescent="0.2">
      <c r="A120" s="8">
        <v>3295</v>
      </c>
      <c r="B120" s="48" t="s">
        <v>71</v>
      </c>
      <c r="C120" s="132">
        <v>133</v>
      </c>
      <c r="D120" s="132">
        <v>133</v>
      </c>
      <c r="E120" s="132">
        <v>133</v>
      </c>
      <c r="F120" s="132">
        <v>133</v>
      </c>
      <c r="G120" s="110">
        <v>0</v>
      </c>
      <c r="H120" s="110">
        <v>0</v>
      </c>
      <c r="I120" s="110">
        <v>0</v>
      </c>
      <c r="J120" s="132"/>
      <c r="K120" s="132"/>
    </row>
    <row r="121" spans="1:840" s="4" customFormat="1" ht="18" customHeight="1" x14ac:dyDescent="0.2">
      <c r="A121" s="8">
        <v>3299</v>
      </c>
      <c r="B121" s="48" t="s">
        <v>35</v>
      </c>
      <c r="C121" s="132">
        <v>265</v>
      </c>
      <c r="D121" s="132">
        <v>265</v>
      </c>
      <c r="E121" s="132">
        <v>265</v>
      </c>
      <c r="F121" s="132">
        <v>265</v>
      </c>
      <c r="G121" s="110">
        <v>0</v>
      </c>
      <c r="H121" s="110">
        <v>0</v>
      </c>
      <c r="I121" s="110">
        <v>0</v>
      </c>
      <c r="J121" s="132"/>
      <c r="K121" s="13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</row>
    <row r="122" spans="1:840" ht="15.75" customHeight="1" x14ac:dyDescent="0.2">
      <c r="A122" s="6">
        <v>34</v>
      </c>
      <c r="B122" s="46" t="s">
        <v>25</v>
      </c>
      <c r="C122" s="130">
        <f t="shared" ref="C122:I123" si="79">SUM(C123)</f>
        <v>600</v>
      </c>
      <c r="D122" s="130">
        <f t="shared" si="79"/>
        <v>600</v>
      </c>
      <c r="E122" s="130">
        <f t="shared" si="79"/>
        <v>600</v>
      </c>
      <c r="F122" s="130">
        <f t="shared" si="79"/>
        <v>600</v>
      </c>
      <c r="G122" s="130">
        <f t="shared" si="79"/>
        <v>0</v>
      </c>
      <c r="H122" s="130">
        <f t="shared" si="79"/>
        <v>0</v>
      </c>
      <c r="I122" s="130">
        <f t="shared" si="79"/>
        <v>0</v>
      </c>
      <c r="J122" s="130">
        <v>600</v>
      </c>
      <c r="K122" s="130">
        <v>600</v>
      </c>
    </row>
    <row r="123" spans="1:840" ht="18" customHeight="1" x14ac:dyDescent="0.2">
      <c r="A123" s="7">
        <v>343</v>
      </c>
      <c r="B123" s="49" t="s">
        <v>26</v>
      </c>
      <c r="C123" s="131">
        <f t="shared" si="79"/>
        <v>600</v>
      </c>
      <c r="D123" s="131">
        <f t="shared" si="79"/>
        <v>600</v>
      </c>
      <c r="E123" s="131">
        <f t="shared" si="79"/>
        <v>600</v>
      </c>
      <c r="F123" s="131">
        <f t="shared" si="79"/>
        <v>600</v>
      </c>
      <c r="G123" s="131">
        <f t="shared" si="79"/>
        <v>0</v>
      </c>
      <c r="H123" s="131">
        <f t="shared" si="79"/>
        <v>0</v>
      </c>
      <c r="I123" s="131">
        <f t="shared" si="79"/>
        <v>0</v>
      </c>
      <c r="J123" s="131"/>
      <c r="K123" s="131"/>
    </row>
    <row r="124" spans="1:840" ht="19.5" customHeight="1" x14ac:dyDescent="0.2">
      <c r="A124" s="8">
        <v>3431</v>
      </c>
      <c r="B124" s="48" t="s">
        <v>27</v>
      </c>
      <c r="C124" s="132">
        <v>600</v>
      </c>
      <c r="D124" s="132">
        <v>600</v>
      </c>
      <c r="E124" s="132">
        <v>600</v>
      </c>
      <c r="F124" s="132">
        <v>600</v>
      </c>
      <c r="G124" s="110">
        <v>0</v>
      </c>
      <c r="H124" s="110">
        <v>0</v>
      </c>
      <c r="I124" s="110">
        <v>0</v>
      </c>
      <c r="J124" s="132"/>
      <c r="K124" s="132"/>
    </row>
    <row r="125" spans="1:840" ht="21" customHeight="1" x14ac:dyDescent="0.2">
      <c r="A125" s="6">
        <v>42</v>
      </c>
      <c r="B125" s="46" t="s">
        <v>51</v>
      </c>
      <c r="C125" s="130">
        <f t="shared" ref="C125:I125" si="80">SUM(C126)</f>
        <v>1062</v>
      </c>
      <c r="D125" s="130">
        <f t="shared" si="80"/>
        <v>1062</v>
      </c>
      <c r="E125" s="130">
        <f t="shared" si="80"/>
        <v>1062</v>
      </c>
      <c r="F125" s="130">
        <f t="shared" si="80"/>
        <v>1062</v>
      </c>
      <c r="G125" s="130">
        <f t="shared" si="80"/>
        <v>0</v>
      </c>
      <c r="H125" s="130">
        <f t="shared" si="80"/>
        <v>0</v>
      </c>
      <c r="I125" s="130">
        <f t="shared" si="80"/>
        <v>0</v>
      </c>
      <c r="J125" s="130">
        <v>1062</v>
      </c>
      <c r="K125" s="130">
        <v>1062</v>
      </c>
    </row>
    <row r="126" spans="1:840" s="4" customFormat="1" ht="18" customHeight="1" x14ac:dyDescent="0.2">
      <c r="A126" s="7">
        <v>422</v>
      </c>
      <c r="B126" s="49" t="s">
        <v>28</v>
      </c>
      <c r="C126" s="131">
        <f t="shared" ref="C126:D126" si="81">SUM(C127:C128)</f>
        <v>1062</v>
      </c>
      <c r="D126" s="131">
        <f t="shared" si="81"/>
        <v>1062</v>
      </c>
      <c r="E126" s="131">
        <f t="shared" ref="E126:I126" si="82">SUM(E127:E128)</f>
        <v>1062</v>
      </c>
      <c r="F126" s="131">
        <f t="shared" si="82"/>
        <v>1062</v>
      </c>
      <c r="G126" s="131">
        <f t="shared" si="82"/>
        <v>0</v>
      </c>
      <c r="H126" s="131">
        <f t="shared" si="82"/>
        <v>0</v>
      </c>
      <c r="I126" s="131">
        <f t="shared" si="82"/>
        <v>0</v>
      </c>
      <c r="J126" s="131"/>
      <c r="K126" s="13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</row>
    <row r="127" spans="1:840" ht="17.25" customHeight="1" x14ac:dyDescent="0.2">
      <c r="A127" s="8">
        <v>4221</v>
      </c>
      <c r="B127" s="48" t="s">
        <v>72</v>
      </c>
      <c r="C127" s="132">
        <v>398</v>
      </c>
      <c r="D127" s="132">
        <v>398</v>
      </c>
      <c r="E127" s="132">
        <v>398</v>
      </c>
      <c r="F127" s="132">
        <v>398</v>
      </c>
      <c r="G127" s="110">
        <v>0</v>
      </c>
      <c r="H127" s="110">
        <v>0</v>
      </c>
      <c r="I127" s="110">
        <v>0</v>
      </c>
      <c r="J127" s="132"/>
      <c r="K127" s="132"/>
    </row>
    <row r="128" spans="1:840" s="4" customFormat="1" ht="20.25" customHeight="1" x14ac:dyDescent="0.2">
      <c r="A128" s="8">
        <v>4227</v>
      </c>
      <c r="B128" s="48" t="s">
        <v>9</v>
      </c>
      <c r="C128" s="132">
        <v>664</v>
      </c>
      <c r="D128" s="132">
        <v>664</v>
      </c>
      <c r="E128" s="132">
        <v>664</v>
      </c>
      <c r="F128" s="132">
        <v>664</v>
      </c>
      <c r="G128" s="110">
        <v>0</v>
      </c>
      <c r="H128" s="110">
        <v>0</v>
      </c>
      <c r="I128" s="110">
        <v>0</v>
      </c>
      <c r="J128" s="132"/>
      <c r="K128" s="13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</row>
    <row r="129" spans="1:840" ht="18.75" customHeight="1" x14ac:dyDescent="0.2">
      <c r="A129" s="5"/>
      <c r="B129" s="45" t="s">
        <v>73</v>
      </c>
      <c r="C129" s="129">
        <f t="shared" ref="C129:K129" si="83">SUM(C130)</f>
        <v>4380</v>
      </c>
      <c r="D129" s="129">
        <f t="shared" si="83"/>
        <v>4380</v>
      </c>
      <c r="E129" s="129">
        <f t="shared" si="83"/>
        <v>5100</v>
      </c>
      <c r="F129" s="129">
        <f t="shared" si="83"/>
        <v>1130</v>
      </c>
      <c r="G129" s="129">
        <f t="shared" si="83"/>
        <v>0</v>
      </c>
      <c r="H129" s="129">
        <f t="shared" si="83"/>
        <v>1500</v>
      </c>
      <c r="I129" s="129">
        <f t="shared" si="83"/>
        <v>2470</v>
      </c>
      <c r="J129" s="129">
        <f t="shared" si="83"/>
        <v>4380</v>
      </c>
      <c r="K129" s="129">
        <f t="shared" si="83"/>
        <v>4380</v>
      </c>
    </row>
    <row r="130" spans="1:840" ht="18" customHeight="1" x14ac:dyDescent="0.2">
      <c r="A130" s="6">
        <v>32</v>
      </c>
      <c r="B130" s="46" t="s">
        <v>57</v>
      </c>
      <c r="C130" s="130">
        <f t="shared" ref="C130:D130" si="84">SUM(C131,C133)</f>
        <v>4380</v>
      </c>
      <c r="D130" s="130">
        <f t="shared" si="84"/>
        <v>4380</v>
      </c>
      <c r="E130" s="130">
        <f t="shared" ref="E130:I130" si="85">SUM(E131,E133)</f>
        <v>5100</v>
      </c>
      <c r="F130" s="130">
        <f t="shared" si="85"/>
        <v>1130</v>
      </c>
      <c r="G130" s="130">
        <f t="shared" si="85"/>
        <v>0</v>
      </c>
      <c r="H130" s="130">
        <f t="shared" si="85"/>
        <v>1500</v>
      </c>
      <c r="I130" s="130">
        <f t="shared" si="85"/>
        <v>2470</v>
      </c>
      <c r="J130" s="130">
        <v>4380</v>
      </c>
      <c r="K130" s="130">
        <v>4380</v>
      </c>
    </row>
    <row r="131" spans="1:840" ht="24.75" customHeight="1" x14ac:dyDescent="0.2">
      <c r="A131" s="7">
        <v>323</v>
      </c>
      <c r="B131" s="49" t="s">
        <v>7</v>
      </c>
      <c r="C131" s="131">
        <f t="shared" ref="C131:I131" si="86">SUM(C132)</f>
        <v>3982</v>
      </c>
      <c r="D131" s="131">
        <f t="shared" si="86"/>
        <v>3982</v>
      </c>
      <c r="E131" s="131">
        <f t="shared" si="86"/>
        <v>4500</v>
      </c>
      <c r="F131" s="131">
        <f t="shared" si="86"/>
        <v>530</v>
      </c>
      <c r="G131" s="131">
        <f t="shared" si="86"/>
        <v>0</v>
      </c>
      <c r="H131" s="131">
        <f t="shared" si="86"/>
        <v>1500</v>
      </c>
      <c r="I131" s="131">
        <f t="shared" si="86"/>
        <v>2470</v>
      </c>
      <c r="J131" s="131"/>
      <c r="K131" s="131"/>
    </row>
    <row r="132" spans="1:840" ht="26.25" customHeight="1" x14ac:dyDescent="0.2">
      <c r="A132" s="8">
        <v>3237</v>
      </c>
      <c r="B132" s="48" t="s">
        <v>74</v>
      </c>
      <c r="C132" s="132">
        <v>3982</v>
      </c>
      <c r="D132" s="132">
        <v>3982</v>
      </c>
      <c r="E132" s="132">
        <v>4500</v>
      </c>
      <c r="F132" s="134">
        <v>530</v>
      </c>
      <c r="G132" s="110">
        <v>0</v>
      </c>
      <c r="H132" s="110">
        <v>1500</v>
      </c>
      <c r="I132" s="110">
        <v>2470</v>
      </c>
      <c r="J132" s="134"/>
      <c r="K132" s="134"/>
    </row>
    <row r="133" spans="1:840" s="4" customFormat="1" ht="24.75" customHeight="1" x14ac:dyDescent="0.2">
      <c r="A133" s="7">
        <v>324</v>
      </c>
      <c r="B133" s="49" t="s">
        <v>49</v>
      </c>
      <c r="C133" s="131">
        <f t="shared" ref="C133:I133" si="87">SUM(C134)</f>
        <v>398</v>
      </c>
      <c r="D133" s="131">
        <f t="shared" si="87"/>
        <v>398</v>
      </c>
      <c r="E133" s="131">
        <f t="shared" si="87"/>
        <v>600</v>
      </c>
      <c r="F133" s="131">
        <f t="shared" si="87"/>
        <v>600</v>
      </c>
      <c r="G133" s="131">
        <f t="shared" si="87"/>
        <v>0</v>
      </c>
      <c r="H133" s="131">
        <f t="shared" si="87"/>
        <v>0</v>
      </c>
      <c r="I133" s="131">
        <f t="shared" si="87"/>
        <v>0</v>
      </c>
      <c r="J133" s="131"/>
      <c r="K133" s="13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</row>
    <row r="134" spans="1:840" ht="25.5" customHeight="1" x14ac:dyDescent="0.2">
      <c r="A134" s="8">
        <v>3241</v>
      </c>
      <c r="B134" s="48" t="s">
        <v>49</v>
      </c>
      <c r="C134" s="132">
        <v>398</v>
      </c>
      <c r="D134" s="132">
        <v>398</v>
      </c>
      <c r="E134" s="132">
        <v>600</v>
      </c>
      <c r="F134" s="134">
        <v>600</v>
      </c>
      <c r="G134" s="110">
        <v>0</v>
      </c>
      <c r="H134" s="110">
        <v>0</v>
      </c>
      <c r="I134" s="110">
        <v>0</v>
      </c>
      <c r="J134" s="132"/>
      <c r="K134" s="132"/>
    </row>
    <row r="135" spans="1:840" ht="19.5" customHeight="1" x14ac:dyDescent="0.2">
      <c r="A135" s="5"/>
      <c r="B135" s="45" t="s">
        <v>75</v>
      </c>
      <c r="C135" s="129">
        <f>SUM(C136,C145)</f>
        <v>10893</v>
      </c>
      <c r="D135" s="129" t="e">
        <f>SUM(D136,D145,#REF!,#REF!,#REF!)</f>
        <v>#REF!</v>
      </c>
      <c r="E135" s="129">
        <f t="shared" ref="E135:K135" si="88">SUM(E136,E145)</f>
        <v>6360</v>
      </c>
      <c r="F135" s="129">
        <f t="shared" si="88"/>
        <v>331</v>
      </c>
      <c r="G135" s="129">
        <f t="shared" si="88"/>
        <v>0</v>
      </c>
      <c r="H135" s="129">
        <f t="shared" si="88"/>
        <v>0</v>
      </c>
      <c r="I135" s="129">
        <f t="shared" si="88"/>
        <v>6029</v>
      </c>
      <c r="J135" s="129">
        <f t="shared" si="88"/>
        <v>10893</v>
      </c>
      <c r="K135" s="129">
        <f t="shared" si="88"/>
        <v>10893</v>
      </c>
    </row>
    <row r="136" spans="1:840" ht="18.75" customHeight="1" x14ac:dyDescent="0.2">
      <c r="A136" s="11"/>
      <c r="B136" s="58" t="s">
        <v>76</v>
      </c>
      <c r="C136" s="143">
        <f>SUM(C137)</f>
        <v>4864</v>
      </c>
      <c r="D136" s="143">
        <f>SUM(D137)</f>
        <v>4864</v>
      </c>
      <c r="E136" s="143">
        <f>SUM(E137)</f>
        <v>0</v>
      </c>
      <c r="F136" s="143">
        <f>SUM(F137)</f>
        <v>0</v>
      </c>
      <c r="G136" s="143">
        <f t="shared" ref="G136:I136" si="89">SUM(G137)</f>
        <v>0</v>
      </c>
      <c r="H136" s="143">
        <f t="shared" si="89"/>
        <v>0</v>
      </c>
      <c r="I136" s="144">
        <f t="shared" si="89"/>
        <v>0</v>
      </c>
      <c r="J136" s="145">
        <f>SUM(J137)</f>
        <v>4864</v>
      </c>
      <c r="K136" s="145">
        <f>SUM(K137)</f>
        <v>4864</v>
      </c>
    </row>
    <row r="137" spans="1:840" s="4" customFormat="1" ht="18" customHeight="1" x14ac:dyDescent="0.2">
      <c r="A137" s="6">
        <v>32</v>
      </c>
      <c r="B137" s="46" t="s">
        <v>39</v>
      </c>
      <c r="C137" s="130">
        <f>SUM(C138,C142)</f>
        <v>4864</v>
      </c>
      <c r="D137" s="130">
        <f>SUM(D138,D142)</f>
        <v>4864</v>
      </c>
      <c r="E137" s="130">
        <f>SUM(E138,E142)</f>
        <v>0</v>
      </c>
      <c r="F137" s="130">
        <f>SUM(F138,F142)</f>
        <v>0</v>
      </c>
      <c r="G137" s="106">
        <f t="shared" ref="G137" si="90">SUM(G138,G142)</f>
        <v>0</v>
      </c>
      <c r="H137" s="106">
        <f t="shared" ref="H137" si="91">SUM(H138,H142)</f>
        <v>0</v>
      </c>
      <c r="I137" s="106">
        <f t="shared" ref="I137" si="92">SUM(I138,I142)</f>
        <v>0</v>
      </c>
      <c r="J137" s="139">
        <v>4864</v>
      </c>
      <c r="K137" s="139">
        <v>4864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</row>
    <row r="138" spans="1:840" ht="18" customHeight="1" x14ac:dyDescent="0.2">
      <c r="A138" s="7">
        <v>323</v>
      </c>
      <c r="B138" s="49" t="s">
        <v>7</v>
      </c>
      <c r="C138" s="131">
        <f>SUM(C139:C141)</f>
        <v>3064</v>
      </c>
      <c r="D138" s="131">
        <f>SUM(D139:D141)</f>
        <v>3064</v>
      </c>
      <c r="E138" s="131">
        <f>SUM(E139:E141)</f>
        <v>0</v>
      </c>
      <c r="F138" s="131">
        <f>SUM(F139:F141)</f>
        <v>0</v>
      </c>
      <c r="G138" s="113">
        <f t="shared" ref="G138" si="93">SUM(G139:G141)</f>
        <v>0</v>
      </c>
      <c r="H138" s="113">
        <f t="shared" ref="H138" si="94">SUM(H139:H141)</f>
        <v>0</v>
      </c>
      <c r="I138" s="113">
        <f t="shared" ref="I138" si="95">SUM(I139:I141)</f>
        <v>0</v>
      </c>
      <c r="J138" s="140"/>
      <c r="K138" s="140"/>
    </row>
    <row r="139" spans="1:840" ht="23.25" customHeight="1" x14ac:dyDescent="0.2">
      <c r="A139" s="9">
        <v>3233</v>
      </c>
      <c r="B139" s="57" t="s">
        <v>20</v>
      </c>
      <c r="C139" s="142">
        <v>331</v>
      </c>
      <c r="D139" s="142">
        <v>331</v>
      </c>
      <c r="E139" s="142">
        <v>0</v>
      </c>
      <c r="F139" s="146">
        <v>0</v>
      </c>
      <c r="G139" s="118">
        <v>0</v>
      </c>
      <c r="H139" s="118">
        <v>0</v>
      </c>
      <c r="I139" s="118">
        <v>0</v>
      </c>
      <c r="J139" s="146"/>
      <c r="K139" s="146"/>
    </row>
    <row r="140" spans="1:840" ht="16.5" customHeight="1" x14ac:dyDescent="0.2">
      <c r="A140" s="9">
        <v>3237</v>
      </c>
      <c r="B140" s="57" t="s">
        <v>22</v>
      </c>
      <c r="C140" s="142">
        <v>663</v>
      </c>
      <c r="D140" s="142">
        <v>663</v>
      </c>
      <c r="E140" s="142">
        <v>0</v>
      </c>
      <c r="F140" s="110">
        <v>0</v>
      </c>
      <c r="G140" s="118">
        <v>0</v>
      </c>
      <c r="H140" s="146">
        <v>0</v>
      </c>
      <c r="I140" s="118">
        <v>0</v>
      </c>
      <c r="J140" s="146"/>
      <c r="K140" s="146"/>
    </row>
    <row r="141" spans="1:840" ht="18" customHeight="1" x14ac:dyDescent="0.2">
      <c r="A141" s="8">
        <v>3239</v>
      </c>
      <c r="B141" s="48" t="s">
        <v>77</v>
      </c>
      <c r="C141" s="132">
        <v>2070</v>
      </c>
      <c r="D141" s="132">
        <v>2070</v>
      </c>
      <c r="E141" s="132">
        <v>0</v>
      </c>
      <c r="F141" s="134">
        <v>0</v>
      </c>
      <c r="G141" s="110">
        <v>0</v>
      </c>
      <c r="H141" s="110"/>
      <c r="I141" s="110">
        <v>0</v>
      </c>
      <c r="J141" s="134"/>
      <c r="K141" s="134"/>
    </row>
    <row r="142" spans="1:840" s="4" customFormat="1" ht="17.25" customHeight="1" x14ac:dyDescent="0.2">
      <c r="A142" s="7">
        <v>329</v>
      </c>
      <c r="B142" s="49" t="s">
        <v>24</v>
      </c>
      <c r="C142" s="131">
        <f>SUM(C143:C144)</f>
        <v>1800</v>
      </c>
      <c r="D142" s="131">
        <f>SUM(D143:D144)</f>
        <v>1800</v>
      </c>
      <c r="E142" s="131">
        <f>SUM(E143:E144)</f>
        <v>0</v>
      </c>
      <c r="F142" s="131">
        <f>SUM(F143:F144)</f>
        <v>0</v>
      </c>
      <c r="G142" s="113">
        <f t="shared" ref="G142" si="96">SUM(G143:G144)</f>
        <v>0</v>
      </c>
      <c r="H142" s="113">
        <f t="shared" ref="H142" si="97">SUM(H143:H144)</f>
        <v>0</v>
      </c>
      <c r="I142" s="113">
        <f t="shared" ref="I142" si="98">SUM(I143:I144)</f>
        <v>0</v>
      </c>
      <c r="J142" s="140"/>
      <c r="K142" s="140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</row>
    <row r="143" spans="1:840" ht="18" hidden="1" customHeight="1" x14ac:dyDescent="0.2">
      <c r="A143" s="8">
        <v>3293</v>
      </c>
      <c r="B143" s="59" t="s">
        <v>6</v>
      </c>
      <c r="C143" s="132">
        <v>0</v>
      </c>
      <c r="D143" s="132">
        <v>0</v>
      </c>
      <c r="E143" s="132">
        <v>0</v>
      </c>
      <c r="F143" s="134">
        <v>0</v>
      </c>
      <c r="G143" s="110">
        <v>0</v>
      </c>
      <c r="H143" s="110">
        <v>0</v>
      </c>
      <c r="I143" s="110">
        <v>0</v>
      </c>
      <c r="J143" s="134"/>
      <c r="K143" s="134"/>
    </row>
    <row r="144" spans="1:840" ht="18" customHeight="1" x14ac:dyDescent="0.2">
      <c r="A144" s="8">
        <v>3299</v>
      </c>
      <c r="B144" s="48" t="s">
        <v>35</v>
      </c>
      <c r="C144" s="132">
        <v>1800</v>
      </c>
      <c r="D144" s="132">
        <v>1800</v>
      </c>
      <c r="E144" s="132">
        <v>0</v>
      </c>
      <c r="F144" s="134">
        <v>0</v>
      </c>
      <c r="G144" s="110">
        <v>0</v>
      </c>
      <c r="H144" s="110">
        <v>0</v>
      </c>
      <c r="I144" s="110">
        <v>0</v>
      </c>
      <c r="J144" s="134"/>
      <c r="K144" s="134"/>
    </row>
    <row r="145" spans="1:840" s="4" customFormat="1" ht="16.5" customHeight="1" x14ac:dyDescent="0.2">
      <c r="A145" s="11"/>
      <c r="B145" s="58" t="s">
        <v>111</v>
      </c>
      <c r="C145" s="143">
        <f t="shared" ref="C145:K145" si="99">SUM(C146)</f>
        <v>6029</v>
      </c>
      <c r="D145" s="143">
        <f t="shared" si="99"/>
        <v>5929</v>
      </c>
      <c r="E145" s="143">
        <f t="shared" si="99"/>
        <v>6360</v>
      </c>
      <c r="F145" s="143">
        <f t="shared" si="99"/>
        <v>331</v>
      </c>
      <c r="G145" s="143">
        <f t="shared" si="99"/>
        <v>0</v>
      </c>
      <c r="H145" s="143">
        <f t="shared" si="99"/>
        <v>0</v>
      </c>
      <c r="I145" s="143">
        <f t="shared" si="99"/>
        <v>6029</v>
      </c>
      <c r="J145" s="143">
        <f t="shared" si="99"/>
        <v>6029</v>
      </c>
      <c r="K145" s="143">
        <f t="shared" si="99"/>
        <v>6029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</row>
    <row r="146" spans="1:840" ht="16.5" customHeight="1" x14ac:dyDescent="0.2">
      <c r="A146" s="6">
        <v>32</v>
      </c>
      <c r="B146" s="46" t="s">
        <v>39</v>
      </c>
      <c r="C146" s="130">
        <f t="shared" ref="C146:D146" si="100">SUM(C147,C150)</f>
        <v>6029</v>
      </c>
      <c r="D146" s="130">
        <f t="shared" si="100"/>
        <v>5929</v>
      </c>
      <c r="E146" s="130">
        <f t="shared" ref="E146:I146" si="101">SUM(E147,E150)</f>
        <v>6360</v>
      </c>
      <c r="F146" s="130">
        <f t="shared" si="101"/>
        <v>331</v>
      </c>
      <c r="G146" s="130">
        <f t="shared" si="101"/>
        <v>0</v>
      </c>
      <c r="H146" s="130">
        <f t="shared" si="101"/>
        <v>0</v>
      </c>
      <c r="I146" s="130">
        <f t="shared" si="101"/>
        <v>6029</v>
      </c>
      <c r="J146" s="130">
        <v>6029</v>
      </c>
      <c r="K146" s="130">
        <v>6029</v>
      </c>
    </row>
    <row r="147" spans="1:840" ht="17.25" customHeight="1" x14ac:dyDescent="0.2">
      <c r="A147" s="7">
        <v>323</v>
      </c>
      <c r="B147" s="49" t="s">
        <v>7</v>
      </c>
      <c r="C147" s="131">
        <f t="shared" ref="C147:D147" si="102">SUM(C148:C149)</f>
        <v>5498</v>
      </c>
      <c r="D147" s="131">
        <f t="shared" si="102"/>
        <v>5531</v>
      </c>
      <c r="E147" s="131">
        <f t="shared" ref="E147:I147" si="103">SUM(E148:E149)</f>
        <v>5829</v>
      </c>
      <c r="F147" s="131">
        <f t="shared" si="103"/>
        <v>331</v>
      </c>
      <c r="G147" s="131">
        <f t="shared" si="103"/>
        <v>0</v>
      </c>
      <c r="H147" s="131">
        <f t="shared" si="103"/>
        <v>0</v>
      </c>
      <c r="I147" s="131">
        <f t="shared" si="103"/>
        <v>5498</v>
      </c>
      <c r="J147" s="131"/>
      <c r="K147" s="131"/>
    </row>
    <row r="148" spans="1:840" ht="25.5" customHeight="1" x14ac:dyDescent="0.2">
      <c r="A148" s="9">
        <v>3237</v>
      </c>
      <c r="B148" s="57" t="s">
        <v>112</v>
      </c>
      <c r="C148" s="142">
        <v>5398</v>
      </c>
      <c r="D148" s="142">
        <v>5398</v>
      </c>
      <c r="E148" s="142">
        <v>5398</v>
      </c>
      <c r="F148" s="142">
        <v>0</v>
      </c>
      <c r="G148" s="118">
        <v>0</v>
      </c>
      <c r="H148" s="118">
        <v>0</v>
      </c>
      <c r="I148" s="142">
        <v>5398</v>
      </c>
      <c r="J148" s="142"/>
      <c r="K148" s="142"/>
    </row>
    <row r="149" spans="1:840" ht="17.25" customHeight="1" x14ac:dyDescent="0.2">
      <c r="A149" s="8">
        <v>3239</v>
      </c>
      <c r="B149" s="48" t="s">
        <v>70</v>
      </c>
      <c r="C149" s="132">
        <v>100</v>
      </c>
      <c r="D149" s="132">
        <v>133</v>
      </c>
      <c r="E149" s="132">
        <v>431</v>
      </c>
      <c r="F149" s="132">
        <v>331</v>
      </c>
      <c r="G149" s="110">
        <v>0</v>
      </c>
      <c r="H149" s="110">
        <v>0</v>
      </c>
      <c r="I149" s="110">
        <v>100</v>
      </c>
      <c r="J149" s="134"/>
      <c r="K149" s="134"/>
    </row>
    <row r="150" spans="1:840" s="4" customFormat="1" ht="17.25" customHeight="1" x14ac:dyDescent="0.2">
      <c r="A150" s="7">
        <v>329</v>
      </c>
      <c r="B150" s="49" t="s">
        <v>24</v>
      </c>
      <c r="C150" s="131">
        <f t="shared" ref="C150:D150" si="104">SUM(C151:C152)</f>
        <v>531</v>
      </c>
      <c r="D150" s="131">
        <f t="shared" si="104"/>
        <v>398</v>
      </c>
      <c r="E150" s="131">
        <f t="shared" ref="E150:H150" si="105">SUM(E151:E152)</f>
        <v>531</v>
      </c>
      <c r="F150" s="131">
        <f t="shared" si="105"/>
        <v>0</v>
      </c>
      <c r="G150" s="131">
        <f t="shared" si="105"/>
        <v>0</v>
      </c>
      <c r="H150" s="131">
        <f t="shared" si="105"/>
        <v>0</v>
      </c>
      <c r="I150" s="131">
        <f>SUM(I151:I152)</f>
        <v>531</v>
      </c>
      <c r="J150" s="131"/>
      <c r="K150" s="13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</row>
    <row r="151" spans="1:840" ht="21.75" customHeight="1" x14ac:dyDescent="0.2">
      <c r="A151" s="8">
        <v>3293</v>
      </c>
      <c r="B151" s="48" t="s">
        <v>6</v>
      </c>
      <c r="C151" s="132">
        <v>365</v>
      </c>
      <c r="D151" s="132">
        <v>265</v>
      </c>
      <c r="E151" s="132">
        <v>365</v>
      </c>
      <c r="F151" s="132">
        <v>0</v>
      </c>
      <c r="G151" s="110">
        <v>0</v>
      </c>
      <c r="H151" s="110">
        <v>0</v>
      </c>
      <c r="I151" s="110">
        <v>365</v>
      </c>
      <c r="J151" s="134"/>
      <c r="K151" s="134"/>
    </row>
    <row r="152" spans="1:840" ht="18" customHeight="1" x14ac:dyDescent="0.2">
      <c r="A152" s="8">
        <v>3299</v>
      </c>
      <c r="B152" s="48" t="s">
        <v>5</v>
      </c>
      <c r="C152" s="132">
        <v>166</v>
      </c>
      <c r="D152" s="132">
        <v>133</v>
      </c>
      <c r="E152" s="132">
        <v>166</v>
      </c>
      <c r="F152" s="132">
        <v>0</v>
      </c>
      <c r="G152" s="110">
        <v>0</v>
      </c>
      <c r="H152" s="110">
        <v>0</v>
      </c>
      <c r="I152" s="110">
        <v>166</v>
      </c>
      <c r="J152" s="134"/>
      <c r="K152" s="134"/>
    </row>
    <row r="153" spans="1:840" s="14" customFormat="1" ht="16.5" customHeight="1" x14ac:dyDescent="0.2">
      <c r="A153" s="12"/>
      <c r="B153" s="45" t="s">
        <v>78</v>
      </c>
      <c r="C153" s="129">
        <f t="shared" ref="C153:K153" si="106">SUM(C154)</f>
        <v>4380</v>
      </c>
      <c r="D153" s="129" t="e">
        <f t="shared" si="106"/>
        <v>#REF!</v>
      </c>
      <c r="E153" s="129">
        <f t="shared" si="106"/>
        <v>4380</v>
      </c>
      <c r="F153" s="129">
        <f t="shared" si="106"/>
        <v>0</v>
      </c>
      <c r="G153" s="129">
        <f t="shared" si="106"/>
        <v>3000</v>
      </c>
      <c r="H153" s="129">
        <f t="shared" si="106"/>
        <v>0</v>
      </c>
      <c r="I153" s="129">
        <f t="shared" si="106"/>
        <v>1380</v>
      </c>
      <c r="J153" s="129">
        <f t="shared" si="106"/>
        <v>4380</v>
      </c>
      <c r="K153" s="129">
        <f t="shared" si="106"/>
        <v>4380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</row>
    <row r="154" spans="1:840" ht="22.5" customHeight="1" x14ac:dyDescent="0.2">
      <c r="A154" s="6">
        <v>32</v>
      </c>
      <c r="B154" s="46" t="s">
        <v>4</v>
      </c>
      <c r="C154" s="130">
        <f t="shared" ref="C154:I154" si="107">SUM(C155,C157)</f>
        <v>4380</v>
      </c>
      <c r="D154" s="130" t="e">
        <f t="shared" si="107"/>
        <v>#REF!</v>
      </c>
      <c r="E154" s="130">
        <f t="shared" si="107"/>
        <v>4380</v>
      </c>
      <c r="F154" s="130">
        <f t="shared" si="107"/>
        <v>0</v>
      </c>
      <c r="G154" s="130">
        <f t="shared" si="107"/>
        <v>3000</v>
      </c>
      <c r="H154" s="130">
        <f t="shared" si="107"/>
        <v>0</v>
      </c>
      <c r="I154" s="130">
        <f t="shared" si="107"/>
        <v>1380</v>
      </c>
      <c r="J154" s="130">
        <v>4380</v>
      </c>
      <c r="K154" s="130">
        <v>4380</v>
      </c>
    </row>
    <row r="155" spans="1:840" ht="18" customHeight="1" x14ac:dyDescent="0.2">
      <c r="A155" s="7">
        <v>323</v>
      </c>
      <c r="B155" s="49" t="s">
        <v>7</v>
      </c>
      <c r="C155" s="131">
        <f>SUM(C156)</f>
        <v>3981</v>
      </c>
      <c r="D155" s="131" t="e">
        <f>SUM(D156,#REF!)</f>
        <v>#REF!</v>
      </c>
      <c r="E155" s="131">
        <f t="shared" ref="E155:I155" si="108">SUM(E156)</f>
        <v>3981</v>
      </c>
      <c r="F155" s="131">
        <f t="shared" si="108"/>
        <v>0</v>
      </c>
      <c r="G155" s="131">
        <f t="shared" si="108"/>
        <v>3000</v>
      </c>
      <c r="H155" s="131">
        <f t="shared" si="108"/>
        <v>0</v>
      </c>
      <c r="I155" s="131">
        <f t="shared" si="108"/>
        <v>981</v>
      </c>
      <c r="J155" s="131"/>
      <c r="K155" s="131"/>
    </row>
    <row r="156" spans="1:840" ht="15" customHeight="1" x14ac:dyDescent="0.2">
      <c r="A156" s="8">
        <v>3237</v>
      </c>
      <c r="B156" s="48" t="s">
        <v>30</v>
      </c>
      <c r="C156" s="132">
        <v>3981</v>
      </c>
      <c r="D156" s="132">
        <v>3981</v>
      </c>
      <c r="E156" s="132">
        <v>3981</v>
      </c>
      <c r="F156" s="134">
        <v>0</v>
      </c>
      <c r="G156" s="110">
        <v>3000</v>
      </c>
      <c r="H156" s="110"/>
      <c r="I156" s="110">
        <v>981</v>
      </c>
      <c r="J156" s="132"/>
      <c r="K156" s="132"/>
    </row>
    <row r="157" spans="1:840" s="4" customFormat="1" ht="17.25" customHeight="1" x14ac:dyDescent="0.2">
      <c r="A157" s="7">
        <v>329</v>
      </c>
      <c r="B157" s="49" t="s">
        <v>35</v>
      </c>
      <c r="C157" s="131">
        <f t="shared" ref="C157:D157" si="109">SUM(C158:C159)</f>
        <v>399</v>
      </c>
      <c r="D157" s="131">
        <f t="shared" si="109"/>
        <v>266</v>
      </c>
      <c r="E157" s="131">
        <f t="shared" ref="E157:I157" si="110">SUM(E158:E159)</f>
        <v>399</v>
      </c>
      <c r="F157" s="131">
        <f t="shared" si="110"/>
        <v>0</v>
      </c>
      <c r="G157" s="131">
        <f t="shared" si="110"/>
        <v>0</v>
      </c>
      <c r="H157" s="131">
        <f t="shared" si="110"/>
        <v>0</v>
      </c>
      <c r="I157" s="131">
        <f t="shared" si="110"/>
        <v>399</v>
      </c>
      <c r="J157" s="131"/>
      <c r="K157" s="13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</row>
    <row r="158" spans="1:840" s="15" customFormat="1" ht="17.25" customHeight="1" x14ac:dyDescent="0.2">
      <c r="A158" s="8">
        <v>3293</v>
      </c>
      <c r="B158" s="48" t="s">
        <v>6</v>
      </c>
      <c r="C158" s="132">
        <v>266</v>
      </c>
      <c r="D158" s="132">
        <v>133</v>
      </c>
      <c r="E158" s="132">
        <v>266</v>
      </c>
      <c r="F158" s="134">
        <v>0</v>
      </c>
      <c r="G158" s="110">
        <v>0</v>
      </c>
      <c r="H158" s="110">
        <v>0</v>
      </c>
      <c r="I158" s="110">
        <v>266</v>
      </c>
      <c r="J158" s="134"/>
      <c r="K158" s="134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25"/>
      <c r="IP158" s="25"/>
      <c r="IQ158" s="25"/>
      <c r="IR158" s="25"/>
      <c r="IS158" s="25"/>
      <c r="IT158" s="25"/>
      <c r="IU158" s="25"/>
      <c r="IV158" s="25"/>
      <c r="IW158" s="25"/>
      <c r="IX158" s="25"/>
      <c r="IY158" s="25"/>
      <c r="IZ158" s="25"/>
      <c r="JA158" s="25"/>
      <c r="JB158" s="25"/>
      <c r="JC158" s="25"/>
      <c r="JD158" s="25"/>
      <c r="JE158" s="25"/>
      <c r="JF158" s="25"/>
      <c r="JG158" s="25"/>
      <c r="JH158" s="25"/>
      <c r="JI158" s="25"/>
      <c r="JJ158" s="25"/>
      <c r="JK158" s="25"/>
      <c r="JL158" s="25"/>
      <c r="JM158" s="25"/>
      <c r="JN158" s="25"/>
      <c r="JO158" s="25"/>
      <c r="JP158" s="25"/>
      <c r="JQ158" s="25"/>
      <c r="JR158" s="25"/>
      <c r="JS158" s="25"/>
      <c r="JT158" s="25"/>
      <c r="JU158" s="25"/>
      <c r="JV158" s="25"/>
      <c r="JW158" s="25"/>
      <c r="JX158" s="25"/>
      <c r="JY158" s="25"/>
      <c r="JZ158" s="25"/>
      <c r="KA158" s="25"/>
      <c r="KB158" s="25"/>
      <c r="KC158" s="25"/>
      <c r="KD158" s="25"/>
      <c r="KE158" s="25"/>
      <c r="KF158" s="25"/>
      <c r="KG158" s="25"/>
      <c r="KH158" s="25"/>
      <c r="KI158" s="25"/>
      <c r="KJ158" s="25"/>
      <c r="KK158" s="25"/>
      <c r="KL158" s="25"/>
      <c r="KM158" s="25"/>
      <c r="KN158" s="25"/>
      <c r="KO158" s="25"/>
      <c r="KP158" s="25"/>
      <c r="KQ158" s="25"/>
      <c r="KR158" s="25"/>
      <c r="KS158" s="25"/>
      <c r="KT158" s="25"/>
      <c r="KU158" s="25"/>
      <c r="KV158" s="25"/>
      <c r="KW158" s="25"/>
      <c r="KX158" s="25"/>
      <c r="KY158" s="25"/>
      <c r="KZ158" s="25"/>
      <c r="LA158" s="25"/>
      <c r="LB158" s="25"/>
      <c r="LC158" s="25"/>
      <c r="LD158" s="25"/>
      <c r="LE158" s="25"/>
      <c r="LF158" s="25"/>
      <c r="LG158" s="25"/>
      <c r="LH158" s="25"/>
      <c r="LI158" s="25"/>
      <c r="LJ158" s="25"/>
      <c r="LK158" s="25"/>
      <c r="LL158" s="25"/>
      <c r="LM158" s="25"/>
      <c r="LN158" s="25"/>
      <c r="LO158" s="25"/>
      <c r="LP158" s="25"/>
      <c r="LQ158" s="25"/>
      <c r="LR158" s="25"/>
      <c r="LS158" s="25"/>
      <c r="LT158" s="25"/>
      <c r="LU158" s="25"/>
      <c r="LV158" s="25"/>
      <c r="LW158" s="25"/>
      <c r="LX158" s="25"/>
      <c r="LY158" s="25"/>
      <c r="LZ158" s="25"/>
      <c r="MA158" s="25"/>
      <c r="MB158" s="25"/>
      <c r="MC158" s="25"/>
      <c r="MD158" s="25"/>
      <c r="ME158" s="25"/>
      <c r="MF158" s="25"/>
      <c r="MG158" s="25"/>
      <c r="MH158" s="25"/>
      <c r="MI158" s="25"/>
      <c r="MJ158" s="25"/>
      <c r="MK158" s="25"/>
      <c r="ML158" s="25"/>
      <c r="MM158" s="25"/>
      <c r="MN158" s="25"/>
      <c r="MO158" s="25"/>
      <c r="MP158" s="25"/>
      <c r="MQ158" s="25"/>
      <c r="MR158" s="25"/>
      <c r="MS158" s="25"/>
      <c r="MT158" s="25"/>
      <c r="MU158" s="25"/>
      <c r="MV158" s="25"/>
      <c r="MW158" s="25"/>
      <c r="MX158" s="25"/>
      <c r="MY158" s="25"/>
      <c r="MZ158" s="25"/>
      <c r="NA158" s="25"/>
      <c r="NB158" s="25"/>
      <c r="NC158" s="25"/>
      <c r="ND158" s="25"/>
      <c r="NE158" s="25"/>
      <c r="NF158" s="25"/>
      <c r="NG158" s="25"/>
      <c r="NH158" s="25"/>
      <c r="NI158" s="25"/>
      <c r="NJ158" s="25"/>
      <c r="NK158" s="25"/>
      <c r="NL158" s="25"/>
      <c r="NM158" s="25"/>
      <c r="NN158" s="25"/>
      <c r="NO158" s="25"/>
      <c r="NP158" s="25"/>
      <c r="NQ158" s="25"/>
      <c r="NR158" s="25"/>
      <c r="NS158" s="25"/>
      <c r="NT158" s="25"/>
      <c r="NU158" s="25"/>
      <c r="NV158" s="25"/>
      <c r="NW158" s="25"/>
      <c r="NX158" s="25"/>
      <c r="NY158" s="25"/>
      <c r="NZ158" s="25"/>
      <c r="OA158" s="25"/>
      <c r="OB158" s="25"/>
      <c r="OC158" s="25"/>
      <c r="OD158" s="25"/>
      <c r="OE158" s="25"/>
      <c r="OF158" s="25"/>
      <c r="OG158" s="25"/>
      <c r="OH158" s="25"/>
      <c r="OI158" s="25"/>
      <c r="OJ158" s="25"/>
      <c r="OK158" s="25"/>
      <c r="OL158" s="25"/>
      <c r="OM158" s="25"/>
      <c r="ON158" s="25"/>
      <c r="OO158" s="25"/>
      <c r="OP158" s="25"/>
      <c r="OQ158" s="25"/>
      <c r="OR158" s="25"/>
      <c r="OS158" s="25"/>
      <c r="OT158" s="25"/>
      <c r="OU158" s="25"/>
      <c r="OV158" s="25"/>
      <c r="OW158" s="25"/>
      <c r="OX158" s="25"/>
      <c r="OY158" s="25"/>
      <c r="OZ158" s="25"/>
      <c r="PA158" s="25"/>
      <c r="PB158" s="25"/>
      <c r="PC158" s="25"/>
      <c r="PD158" s="25"/>
      <c r="PE158" s="25"/>
      <c r="PF158" s="25"/>
      <c r="PG158" s="25"/>
      <c r="PH158" s="25"/>
      <c r="PI158" s="25"/>
      <c r="PJ158" s="25"/>
      <c r="PK158" s="25"/>
      <c r="PL158" s="25"/>
      <c r="PM158" s="25"/>
      <c r="PN158" s="25"/>
      <c r="PO158" s="25"/>
      <c r="PP158" s="25"/>
      <c r="PQ158" s="25"/>
      <c r="PR158" s="25"/>
      <c r="PS158" s="25"/>
      <c r="PT158" s="25"/>
      <c r="PU158" s="25"/>
      <c r="PV158" s="25"/>
      <c r="PW158" s="25"/>
      <c r="PX158" s="25"/>
      <c r="PY158" s="25"/>
      <c r="PZ158" s="25"/>
      <c r="QA158" s="25"/>
      <c r="QB158" s="25"/>
      <c r="QC158" s="25"/>
      <c r="QD158" s="25"/>
      <c r="QE158" s="25"/>
      <c r="QF158" s="25"/>
      <c r="QG158" s="25"/>
      <c r="QH158" s="25"/>
      <c r="QI158" s="25"/>
      <c r="QJ158" s="25"/>
      <c r="QK158" s="25"/>
      <c r="QL158" s="25"/>
      <c r="QM158" s="25"/>
      <c r="QN158" s="25"/>
      <c r="QO158" s="25"/>
      <c r="QP158" s="25"/>
      <c r="QQ158" s="25"/>
      <c r="QR158" s="25"/>
      <c r="QS158" s="25"/>
      <c r="QT158" s="25"/>
      <c r="QU158" s="25"/>
      <c r="QV158" s="25"/>
      <c r="QW158" s="25"/>
      <c r="QX158" s="25"/>
      <c r="QY158" s="25"/>
      <c r="QZ158" s="25"/>
      <c r="RA158" s="25"/>
      <c r="RB158" s="25"/>
      <c r="RC158" s="25"/>
      <c r="RD158" s="25"/>
      <c r="RE158" s="25"/>
      <c r="RF158" s="25"/>
      <c r="RG158" s="25"/>
      <c r="RH158" s="25"/>
      <c r="RI158" s="25"/>
      <c r="RJ158" s="25"/>
      <c r="RK158" s="25"/>
      <c r="RL158" s="25"/>
      <c r="RM158" s="25"/>
      <c r="RN158" s="25"/>
      <c r="RO158" s="25"/>
      <c r="RP158" s="25"/>
      <c r="RQ158" s="25"/>
      <c r="RR158" s="25"/>
      <c r="RS158" s="25"/>
      <c r="RT158" s="25"/>
      <c r="RU158" s="25"/>
      <c r="RV158" s="25"/>
      <c r="RW158" s="25"/>
      <c r="RX158" s="25"/>
      <c r="RY158" s="25"/>
      <c r="RZ158" s="25"/>
      <c r="SA158" s="25"/>
      <c r="SB158" s="25"/>
      <c r="SC158" s="25"/>
      <c r="SD158" s="25"/>
      <c r="SE158" s="25"/>
      <c r="SF158" s="25"/>
      <c r="SG158" s="25"/>
      <c r="SH158" s="25"/>
      <c r="SI158" s="25"/>
      <c r="SJ158" s="25"/>
      <c r="SK158" s="25"/>
      <c r="SL158" s="25"/>
      <c r="SM158" s="25"/>
      <c r="SN158" s="25"/>
      <c r="SO158" s="25"/>
      <c r="SP158" s="25"/>
      <c r="SQ158" s="25"/>
      <c r="SR158" s="25"/>
      <c r="SS158" s="25"/>
      <c r="ST158" s="25"/>
      <c r="SU158" s="25"/>
      <c r="SV158" s="25"/>
      <c r="SW158" s="25"/>
      <c r="SX158" s="25"/>
      <c r="SY158" s="25"/>
      <c r="SZ158" s="25"/>
      <c r="TA158" s="25"/>
      <c r="TB158" s="25"/>
      <c r="TC158" s="25"/>
      <c r="TD158" s="25"/>
      <c r="TE158" s="25"/>
      <c r="TF158" s="25"/>
      <c r="TG158" s="25"/>
      <c r="TH158" s="25"/>
      <c r="TI158" s="25"/>
      <c r="TJ158" s="25"/>
      <c r="TK158" s="25"/>
      <c r="TL158" s="25"/>
      <c r="TM158" s="25"/>
      <c r="TN158" s="25"/>
      <c r="TO158" s="25"/>
      <c r="TP158" s="25"/>
      <c r="TQ158" s="25"/>
      <c r="TR158" s="25"/>
      <c r="TS158" s="25"/>
      <c r="TT158" s="25"/>
      <c r="TU158" s="25"/>
      <c r="TV158" s="25"/>
      <c r="TW158" s="25"/>
      <c r="TX158" s="25"/>
      <c r="TY158" s="25"/>
      <c r="TZ158" s="25"/>
      <c r="UA158" s="25"/>
      <c r="UB158" s="25"/>
      <c r="UC158" s="25"/>
      <c r="UD158" s="25"/>
      <c r="UE158" s="25"/>
      <c r="UF158" s="25"/>
      <c r="UG158" s="25"/>
      <c r="UH158" s="25"/>
      <c r="UI158" s="25"/>
      <c r="UJ158" s="25"/>
      <c r="UK158" s="25"/>
      <c r="UL158" s="25"/>
      <c r="UM158" s="25"/>
      <c r="UN158" s="25"/>
      <c r="UO158" s="25"/>
      <c r="UP158" s="25"/>
      <c r="UQ158" s="25"/>
      <c r="UR158" s="25"/>
      <c r="US158" s="25"/>
      <c r="UT158" s="25"/>
      <c r="UU158" s="25"/>
      <c r="UV158" s="25"/>
      <c r="UW158" s="25"/>
      <c r="UX158" s="25"/>
      <c r="UY158" s="25"/>
      <c r="UZ158" s="25"/>
      <c r="VA158" s="25"/>
      <c r="VB158" s="25"/>
      <c r="VC158" s="25"/>
      <c r="VD158" s="25"/>
      <c r="VE158" s="25"/>
      <c r="VF158" s="25"/>
      <c r="VG158" s="25"/>
      <c r="VH158" s="25"/>
      <c r="VI158" s="25"/>
      <c r="VJ158" s="25"/>
      <c r="VK158" s="25"/>
      <c r="VL158" s="25"/>
      <c r="VM158" s="25"/>
      <c r="VN158" s="25"/>
      <c r="VO158" s="25"/>
      <c r="VP158" s="25"/>
      <c r="VQ158" s="25"/>
      <c r="VR158" s="25"/>
      <c r="VS158" s="25"/>
      <c r="VT158" s="25"/>
      <c r="VU158" s="25"/>
      <c r="VV158" s="25"/>
      <c r="VW158" s="25"/>
      <c r="VX158" s="25"/>
      <c r="VY158" s="25"/>
      <c r="VZ158" s="25"/>
      <c r="WA158" s="25"/>
      <c r="WB158" s="25"/>
      <c r="WC158" s="25"/>
      <c r="WD158" s="25"/>
      <c r="WE158" s="25"/>
      <c r="WF158" s="25"/>
      <c r="WG158" s="25"/>
      <c r="WH158" s="25"/>
      <c r="WI158" s="25"/>
      <c r="WJ158" s="25"/>
      <c r="WK158" s="25"/>
      <c r="WL158" s="25"/>
      <c r="WM158" s="25"/>
      <c r="WN158" s="25"/>
      <c r="WO158" s="25"/>
      <c r="WP158" s="25"/>
      <c r="WQ158" s="25"/>
      <c r="WR158" s="25"/>
      <c r="WS158" s="25"/>
      <c r="WT158" s="25"/>
      <c r="WU158" s="25"/>
      <c r="WV158" s="25"/>
      <c r="WW158" s="25"/>
      <c r="WX158" s="25"/>
      <c r="WY158" s="25"/>
      <c r="WZ158" s="25"/>
      <c r="XA158" s="25"/>
      <c r="XB158" s="25"/>
      <c r="XC158" s="25"/>
      <c r="XD158" s="25"/>
      <c r="XE158" s="25"/>
      <c r="XF158" s="25"/>
      <c r="XG158" s="25"/>
      <c r="XH158" s="25"/>
      <c r="XI158" s="25"/>
      <c r="XJ158" s="25"/>
      <c r="XK158" s="25"/>
      <c r="XL158" s="25"/>
      <c r="XM158" s="25"/>
      <c r="XN158" s="25"/>
      <c r="XO158" s="25"/>
      <c r="XP158" s="25"/>
      <c r="XQ158" s="25"/>
      <c r="XR158" s="25"/>
      <c r="XS158" s="25"/>
      <c r="XT158" s="25"/>
      <c r="XU158" s="25"/>
      <c r="XV158" s="25"/>
      <c r="XW158" s="25"/>
      <c r="XX158" s="25"/>
      <c r="XY158" s="25"/>
      <c r="XZ158" s="25"/>
      <c r="YA158" s="25"/>
      <c r="YB158" s="25"/>
      <c r="YC158" s="25"/>
      <c r="YD158" s="25"/>
      <c r="YE158" s="25"/>
      <c r="YF158" s="25"/>
      <c r="YG158" s="25"/>
      <c r="YH158" s="25"/>
      <c r="YI158" s="25"/>
      <c r="YJ158" s="25"/>
      <c r="YK158" s="25"/>
      <c r="YL158" s="25"/>
      <c r="YM158" s="25"/>
      <c r="YN158" s="25"/>
      <c r="YO158" s="25"/>
      <c r="YP158" s="25"/>
      <c r="YQ158" s="25"/>
      <c r="YR158" s="25"/>
      <c r="YS158" s="25"/>
      <c r="YT158" s="25"/>
      <c r="YU158" s="25"/>
      <c r="YV158" s="25"/>
      <c r="YW158" s="25"/>
      <c r="YX158" s="25"/>
      <c r="YY158" s="25"/>
      <c r="YZ158" s="25"/>
      <c r="ZA158" s="25"/>
      <c r="ZB158" s="25"/>
      <c r="ZC158" s="25"/>
      <c r="ZD158" s="25"/>
      <c r="ZE158" s="25"/>
      <c r="ZF158" s="25"/>
      <c r="ZG158" s="25"/>
      <c r="ZH158" s="25"/>
      <c r="ZI158" s="25"/>
      <c r="ZJ158" s="25"/>
      <c r="ZK158" s="25"/>
      <c r="ZL158" s="25"/>
      <c r="ZM158" s="25"/>
      <c r="ZN158" s="25"/>
      <c r="ZO158" s="25"/>
      <c r="ZP158" s="25"/>
      <c r="ZQ158" s="25"/>
      <c r="ZR158" s="25"/>
      <c r="ZS158" s="25"/>
      <c r="ZT158" s="25"/>
      <c r="ZU158" s="25"/>
      <c r="ZV158" s="25"/>
      <c r="ZW158" s="25"/>
      <c r="ZX158" s="25"/>
      <c r="ZY158" s="25"/>
      <c r="ZZ158" s="25"/>
      <c r="AAA158" s="25"/>
      <c r="AAB158" s="25"/>
      <c r="AAC158" s="25"/>
      <c r="AAD158" s="25"/>
      <c r="AAE158" s="25"/>
      <c r="AAF158" s="25"/>
      <c r="AAG158" s="25"/>
      <c r="AAH158" s="25"/>
      <c r="AAI158" s="25"/>
      <c r="AAJ158" s="25"/>
      <c r="AAK158" s="25"/>
      <c r="AAL158" s="25"/>
      <c r="AAM158" s="25"/>
      <c r="AAN158" s="25"/>
      <c r="AAO158" s="25"/>
      <c r="AAP158" s="25"/>
      <c r="AAQ158" s="25"/>
      <c r="AAR158" s="25"/>
      <c r="AAS158" s="25"/>
      <c r="AAT158" s="25"/>
      <c r="AAU158" s="25"/>
      <c r="AAV158" s="25"/>
      <c r="AAW158" s="25"/>
      <c r="AAX158" s="25"/>
      <c r="AAY158" s="25"/>
      <c r="AAZ158" s="25"/>
      <c r="ABA158" s="25"/>
      <c r="ABB158" s="25"/>
      <c r="ABC158" s="25"/>
      <c r="ABD158" s="25"/>
      <c r="ABE158" s="25"/>
      <c r="ABF158" s="25"/>
      <c r="ABG158" s="25"/>
      <c r="ABH158" s="25"/>
      <c r="ABI158" s="25"/>
      <c r="ABJ158" s="25"/>
      <c r="ABK158" s="25"/>
      <c r="ABL158" s="25"/>
      <c r="ABM158" s="25"/>
      <c r="ABN158" s="25"/>
      <c r="ABO158" s="25"/>
      <c r="ABP158" s="25"/>
      <c r="ABQ158" s="25"/>
      <c r="ABR158" s="25"/>
      <c r="ABS158" s="25"/>
      <c r="ABT158" s="25"/>
      <c r="ABU158" s="25"/>
      <c r="ABV158" s="25"/>
      <c r="ABW158" s="25"/>
      <c r="ABX158" s="25"/>
      <c r="ABY158" s="25"/>
      <c r="ABZ158" s="25"/>
      <c r="ACA158" s="25"/>
      <c r="ACB158" s="25"/>
      <c r="ACC158" s="25"/>
      <c r="ACD158" s="25"/>
      <c r="ACE158" s="25"/>
      <c r="ACF158" s="25"/>
      <c r="ACG158" s="25"/>
      <c r="ACH158" s="25"/>
      <c r="ACI158" s="25"/>
      <c r="ACJ158" s="25"/>
      <c r="ACK158" s="25"/>
      <c r="ACL158" s="25"/>
      <c r="ACM158" s="25"/>
      <c r="ACN158" s="25"/>
      <c r="ACO158" s="25"/>
      <c r="ACP158" s="25"/>
      <c r="ACQ158" s="25"/>
      <c r="ACR158" s="25"/>
      <c r="ACS158" s="25"/>
      <c r="ACT158" s="25"/>
      <c r="ACU158" s="25"/>
      <c r="ACV158" s="25"/>
      <c r="ACW158" s="25"/>
      <c r="ACX158" s="25"/>
      <c r="ACY158" s="25"/>
      <c r="ACZ158" s="25"/>
      <c r="ADA158" s="25"/>
      <c r="ADB158" s="25"/>
      <c r="ADC158" s="25"/>
      <c r="ADD158" s="25"/>
      <c r="ADE158" s="25"/>
      <c r="ADF158" s="25"/>
      <c r="ADG158" s="25"/>
      <c r="ADH158" s="25"/>
      <c r="ADI158" s="25"/>
      <c r="ADJ158" s="25"/>
      <c r="ADK158" s="25"/>
      <c r="ADL158" s="25"/>
      <c r="ADM158" s="25"/>
      <c r="ADN158" s="25"/>
      <c r="ADO158" s="25"/>
      <c r="ADP158" s="25"/>
      <c r="ADQ158" s="25"/>
      <c r="ADR158" s="25"/>
      <c r="ADS158" s="25"/>
      <c r="ADT158" s="25"/>
      <c r="ADU158" s="25"/>
      <c r="ADV158" s="25"/>
      <c r="ADW158" s="25"/>
      <c r="ADX158" s="25"/>
      <c r="ADY158" s="25"/>
      <c r="ADZ158" s="25"/>
      <c r="AEA158" s="25"/>
      <c r="AEB158" s="25"/>
      <c r="AEC158" s="25"/>
      <c r="AED158" s="25"/>
      <c r="AEE158" s="25"/>
      <c r="AEF158" s="25"/>
      <c r="AEG158" s="25"/>
      <c r="AEH158" s="25"/>
      <c r="AEI158" s="25"/>
      <c r="AEJ158" s="25"/>
      <c r="AEK158" s="25"/>
      <c r="AEL158" s="25"/>
      <c r="AEM158" s="25"/>
      <c r="AEN158" s="25"/>
      <c r="AEO158" s="25"/>
      <c r="AEP158" s="25"/>
      <c r="AEQ158" s="25"/>
      <c r="AER158" s="25"/>
      <c r="AES158" s="25"/>
      <c r="AET158" s="25"/>
      <c r="AEU158" s="25"/>
      <c r="AEV158" s="25"/>
      <c r="AEW158" s="25"/>
      <c r="AEX158" s="25"/>
      <c r="AEY158" s="25"/>
      <c r="AEZ158" s="25"/>
      <c r="AFA158" s="25"/>
      <c r="AFB158" s="25"/>
      <c r="AFC158" s="25"/>
      <c r="AFD158" s="25"/>
      <c r="AFE158" s="25"/>
      <c r="AFF158" s="25"/>
      <c r="AFG158" s="25"/>
      <c r="AFH158" s="25"/>
    </row>
    <row r="159" spans="1:840" s="13" customFormat="1" ht="19.5" customHeight="1" x14ac:dyDescent="0.2">
      <c r="A159" s="8">
        <v>3299</v>
      </c>
      <c r="B159" s="48" t="s">
        <v>5</v>
      </c>
      <c r="C159" s="132">
        <v>133</v>
      </c>
      <c r="D159" s="132">
        <v>133</v>
      </c>
      <c r="E159" s="132">
        <v>133</v>
      </c>
      <c r="F159" s="134">
        <v>0</v>
      </c>
      <c r="G159" s="110">
        <v>0</v>
      </c>
      <c r="H159" s="110">
        <v>0</v>
      </c>
      <c r="I159" s="110">
        <v>133</v>
      </c>
      <c r="J159" s="134"/>
      <c r="K159" s="13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</row>
    <row r="160" spans="1:840" s="15" customFormat="1" ht="12.75" customHeight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25"/>
      <c r="IP160" s="25"/>
      <c r="IQ160" s="25"/>
      <c r="IR160" s="25"/>
      <c r="IS160" s="25"/>
      <c r="IT160" s="25"/>
      <c r="IU160" s="25"/>
      <c r="IV160" s="25"/>
      <c r="IW160" s="25"/>
      <c r="IX160" s="25"/>
      <c r="IY160" s="25"/>
      <c r="IZ160" s="25"/>
      <c r="JA160" s="25"/>
      <c r="JB160" s="25"/>
      <c r="JC160" s="25"/>
      <c r="JD160" s="25"/>
      <c r="JE160" s="25"/>
      <c r="JF160" s="25"/>
      <c r="JG160" s="25"/>
      <c r="JH160" s="25"/>
      <c r="JI160" s="25"/>
      <c r="JJ160" s="25"/>
      <c r="JK160" s="25"/>
      <c r="JL160" s="25"/>
      <c r="JM160" s="25"/>
      <c r="JN160" s="25"/>
      <c r="JO160" s="25"/>
      <c r="JP160" s="25"/>
      <c r="JQ160" s="25"/>
      <c r="JR160" s="25"/>
      <c r="JS160" s="25"/>
      <c r="JT160" s="25"/>
      <c r="JU160" s="25"/>
      <c r="JV160" s="25"/>
      <c r="JW160" s="25"/>
      <c r="JX160" s="25"/>
      <c r="JY160" s="25"/>
      <c r="JZ160" s="25"/>
      <c r="KA160" s="25"/>
      <c r="KB160" s="25"/>
      <c r="KC160" s="25"/>
      <c r="KD160" s="25"/>
      <c r="KE160" s="25"/>
      <c r="KF160" s="25"/>
      <c r="KG160" s="25"/>
      <c r="KH160" s="25"/>
      <c r="KI160" s="25"/>
      <c r="KJ160" s="25"/>
      <c r="KK160" s="25"/>
      <c r="KL160" s="25"/>
      <c r="KM160" s="25"/>
      <c r="KN160" s="25"/>
      <c r="KO160" s="25"/>
      <c r="KP160" s="25"/>
      <c r="KQ160" s="25"/>
      <c r="KR160" s="25"/>
      <c r="KS160" s="25"/>
      <c r="KT160" s="25"/>
      <c r="KU160" s="25"/>
      <c r="KV160" s="25"/>
      <c r="KW160" s="25"/>
      <c r="KX160" s="25"/>
      <c r="KY160" s="25"/>
      <c r="KZ160" s="25"/>
      <c r="LA160" s="25"/>
      <c r="LB160" s="25"/>
      <c r="LC160" s="25"/>
      <c r="LD160" s="25"/>
      <c r="LE160" s="25"/>
      <c r="LF160" s="25"/>
      <c r="LG160" s="25"/>
      <c r="LH160" s="25"/>
      <c r="LI160" s="25"/>
      <c r="LJ160" s="25"/>
      <c r="LK160" s="25"/>
      <c r="LL160" s="25"/>
      <c r="LM160" s="25"/>
      <c r="LN160" s="25"/>
      <c r="LO160" s="25"/>
      <c r="LP160" s="25"/>
      <c r="LQ160" s="25"/>
      <c r="LR160" s="25"/>
      <c r="LS160" s="25"/>
      <c r="LT160" s="25"/>
      <c r="LU160" s="25"/>
      <c r="LV160" s="25"/>
      <c r="LW160" s="25"/>
      <c r="LX160" s="25"/>
      <c r="LY160" s="25"/>
      <c r="LZ160" s="25"/>
      <c r="MA160" s="25"/>
      <c r="MB160" s="25"/>
      <c r="MC160" s="25"/>
      <c r="MD160" s="25"/>
      <c r="ME160" s="25"/>
      <c r="MF160" s="25"/>
      <c r="MG160" s="25"/>
      <c r="MH160" s="25"/>
      <c r="MI160" s="25"/>
      <c r="MJ160" s="25"/>
      <c r="MK160" s="25"/>
      <c r="ML160" s="25"/>
      <c r="MM160" s="25"/>
      <c r="MN160" s="25"/>
      <c r="MO160" s="25"/>
      <c r="MP160" s="25"/>
      <c r="MQ160" s="25"/>
      <c r="MR160" s="25"/>
      <c r="MS160" s="25"/>
      <c r="MT160" s="25"/>
      <c r="MU160" s="25"/>
      <c r="MV160" s="25"/>
      <c r="MW160" s="25"/>
      <c r="MX160" s="25"/>
      <c r="MY160" s="25"/>
      <c r="MZ160" s="25"/>
      <c r="NA160" s="25"/>
      <c r="NB160" s="25"/>
      <c r="NC160" s="25"/>
      <c r="ND160" s="25"/>
      <c r="NE160" s="25"/>
      <c r="NF160" s="25"/>
      <c r="NG160" s="25"/>
      <c r="NH160" s="25"/>
      <c r="NI160" s="25"/>
      <c r="NJ160" s="25"/>
      <c r="NK160" s="25"/>
      <c r="NL160" s="25"/>
      <c r="NM160" s="25"/>
      <c r="NN160" s="25"/>
      <c r="NO160" s="25"/>
      <c r="NP160" s="25"/>
      <c r="NQ160" s="25"/>
      <c r="NR160" s="25"/>
      <c r="NS160" s="25"/>
      <c r="NT160" s="25"/>
      <c r="NU160" s="25"/>
      <c r="NV160" s="25"/>
      <c r="NW160" s="25"/>
      <c r="NX160" s="25"/>
      <c r="NY160" s="25"/>
      <c r="NZ160" s="25"/>
      <c r="OA160" s="25"/>
      <c r="OB160" s="25"/>
      <c r="OC160" s="25"/>
      <c r="OD160" s="25"/>
      <c r="OE160" s="25"/>
      <c r="OF160" s="25"/>
      <c r="OG160" s="25"/>
      <c r="OH160" s="25"/>
      <c r="OI160" s="25"/>
      <c r="OJ160" s="25"/>
      <c r="OK160" s="25"/>
      <c r="OL160" s="25"/>
      <c r="OM160" s="25"/>
      <c r="ON160" s="25"/>
      <c r="OO160" s="25"/>
      <c r="OP160" s="25"/>
      <c r="OQ160" s="25"/>
      <c r="OR160" s="25"/>
      <c r="OS160" s="25"/>
      <c r="OT160" s="25"/>
      <c r="OU160" s="25"/>
      <c r="OV160" s="25"/>
      <c r="OW160" s="25"/>
      <c r="OX160" s="25"/>
      <c r="OY160" s="25"/>
      <c r="OZ160" s="25"/>
      <c r="PA160" s="25"/>
      <c r="PB160" s="25"/>
      <c r="PC160" s="25"/>
      <c r="PD160" s="25"/>
      <c r="PE160" s="25"/>
      <c r="PF160" s="25"/>
      <c r="PG160" s="25"/>
      <c r="PH160" s="25"/>
      <c r="PI160" s="25"/>
      <c r="PJ160" s="25"/>
      <c r="PK160" s="25"/>
      <c r="PL160" s="25"/>
      <c r="PM160" s="25"/>
      <c r="PN160" s="25"/>
      <c r="PO160" s="25"/>
      <c r="PP160" s="25"/>
      <c r="PQ160" s="25"/>
      <c r="PR160" s="25"/>
      <c r="PS160" s="25"/>
      <c r="PT160" s="25"/>
      <c r="PU160" s="25"/>
      <c r="PV160" s="25"/>
      <c r="PW160" s="25"/>
      <c r="PX160" s="25"/>
      <c r="PY160" s="25"/>
      <c r="PZ160" s="25"/>
      <c r="QA160" s="25"/>
      <c r="QB160" s="25"/>
      <c r="QC160" s="25"/>
      <c r="QD160" s="25"/>
      <c r="QE160" s="25"/>
      <c r="QF160" s="25"/>
      <c r="QG160" s="25"/>
      <c r="QH160" s="25"/>
      <c r="QI160" s="25"/>
      <c r="QJ160" s="25"/>
      <c r="QK160" s="25"/>
      <c r="QL160" s="25"/>
      <c r="QM160" s="25"/>
      <c r="QN160" s="25"/>
      <c r="QO160" s="25"/>
      <c r="QP160" s="25"/>
      <c r="QQ160" s="25"/>
      <c r="QR160" s="25"/>
      <c r="QS160" s="25"/>
      <c r="QT160" s="25"/>
      <c r="QU160" s="25"/>
      <c r="QV160" s="25"/>
      <c r="QW160" s="25"/>
      <c r="QX160" s="25"/>
      <c r="QY160" s="25"/>
      <c r="QZ160" s="25"/>
      <c r="RA160" s="25"/>
      <c r="RB160" s="25"/>
      <c r="RC160" s="25"/>
      <c r="RD160" s="25"/>
      <c r="RE160" s="25"/>
      <c r="RF160" s="25"/>
      <c r="RG160" s="25"/>
      <c r="RH160" s="25"/>
      <c r="RI160" s="25"/>
      <c r="RJ160" s="25"/>
      <c r="RK160" s="25"/>
      <c r="RL160" s="25"/>
      <c r="RM160" s="25"/>
      <c r="RN160" s="25"/>
      <c r="RO160" s="25"/>
      <c r="RP160" s="25"/>
      <c r="RQ160" s="25"/>
      <c r="RR160" s="25"/>
      <c r="RS160" s="25"/>
      <c r="RT160" s="25"/>
      <c r="RU160" s="25"/>
      <c r="RV160" s="25"/>
      <c r="RW160" s="25"/>
      <c r="RX160" s="25"/>
      <c r="RY160" s="25"/>
      <c r="RZ160" s="25"/>
      <c r="SA160" s="25"/>
      <c r="SB160" s="25"/>
      <c r="SC160" s="25"/>
      <c r="SD160" s="25"/>
      <c r="SE160" s="25"/>
      <c r="SF160" s="25"/>
      <c r="SG160" s="25"/>
      <c r="SH160" s="25"/>
      <c r="SI160" s="25"/>
      <c r="SJ160" s="25"/>
      <c r="SK160" s="25"/>
      <c r="SL160" s="25"/>
      <c r="SM160" s="25"/>
      <c r="SN160" s="25"/>
      <c r="SO160" s="25"/>
      <c r="SP160" s="25"/>
      <c r="SQ160" s="25"/>
      <c r="SR160" s="25"/>
      <c r="SS160" s="25"/>
      <c r="ST160" s="25"/>
      <c r="SU160" s="25"/>
      <c r="SV160" s="25"/>
      <c r="SW160" s="25"/>
      <c r="SX160" s="25"/>
      <c r="SY160" s="25"/>
      <c r="SZ160" s="25"/>
      <c r="TA160" s="25"/>
      <c r="TB160" s="25"/>
      <c r="TC160" s="25"/>
      <c r="TD160" s="25"/>
      <c r="TE160" s="25"/>
      <c r="TF160" s="25"/>
      <c r="TG160" s="25"/>
      <c r="TH160" s="25"/>
      <c r="TI160" s="25"/>
      <c r="TJ160" s="25"/>
      <c r="TK160" s="25"/>
      <c r="TL160" s="25"/>
      <c r="TM160" s="25"/>
      <c r="TN160" s="25"/>
      <c r="TO160" s="25"/>
      <c r="TP160" s="25"/>
      <c r="TQ160" s="25"/>
      <c r="TR160" s="25"/>
      <c r="TS160" s="25"/>
      <c r="TT160" s="25"/>
      <c r="TU160" s="25"/>
      <c r="TV160" s="25"/>
      <c r="TW160" s="25"/>
      <c r="TX160" s="25"/>
      <c r="TY160" s="25"/>
      <c r="TZ160" s="25"/>
      <c r="UA160" s="25"/>
      <c r="UB160" s="25"/>
      <c r="UC160" s="25"/>
      <c r="UD160" s="25"/>
      <c r="UE160" s="25"/>
      <c r="UF160" s="25"/>
      <c r="UG160" s="25"/>
      <c r="UH160" s="25"/>
      <c r="UI160" s="25"/>
      <c r="UJ160" s="25"/>
      <c r="UK160" s="25"/>
      <c r="UL160" s="25"/>
      <c r="UM160" s="25"/>
      <c r="UN160" s="25"/>
      <c r="UO160" s="25"/>
      <c r="UP160" s="25"/>
      <c r="UQ160" s="25"/>
      <c r="UR160" s="25"/>
      <c r="US160" s="25"/>
      <c r="UT160" s="25"/>
      <c r="UU160" s="25"/>
      <c r="UV160" s="25"/>
      <c r="UW160" s="25"/>
      <c r="UX160" s="25"/>
      <c r="UY160" s="25"/>
      <c r="UZ160" s="25"/>
      <c r="VA160" s="25"/>
      <c r="VB160" s="25"/>
      <c r="VC160" s="25"/>
      <c r="VD160" s="25"/>
      <c r="VE160" s="25"/>
      <c r="VF160" s="25"/>
      <c r="VG160" s="25"/>
      <c r="VH160" s="25"/>
      <c r="VI160" s="25"/>
      <c r="VJ160" s="25"/>
      <c r="VK160" s="25"/>
      <c r="VL160" s="25"/>
      <c r="VM160" s="25"/>
      <c r="VN160" s="25"/>
      <c r="VO160" s="25"/>
      <c r="VP160" s="25"/>
      <c r="VQ160" s="25"/>
      <c r="VR160" s="25"/>
      <c r="VS160" s="25"/>
      <c r="VT160" s="25"/>
      <c r="VU160" s="25"/>
      <c r="VV160" s="25"/>
      <c r="VW160" s="25"/>
      <c r="VX160" s="25"/>
      <c r="VY160" s="25"/>
      <c r="VZ160" s="25"/>
      <c r="WA160" s="25"/>
      <c r="WB160" s="25"/>
      <c r="WC160" s="25"/>
      <c r="WD160" s="25"/>
      <c r="WE160" s="25"/>
      <c r="WF160" s="25"/>
      <c r="WG160" s="25"/>
      <c r="WH160" s="25"/>
      <c r="WI160" s="25"/>
      <c r="WJ160" s="25"/>
      <c r="WK160" s="25"/>
      <c r="WL160" s="25"/>
      <c r="WM160" s="25"/>
      <c r="WN160" s="25"/>
      <c r="WO160" s="25"/>
      <c r="WP160" s="25"/>
      <c r="WQ160" s="25"/>
      <c r="WR160" s="25"/>
      <c r="WS160" s="25"/>
      <c r="WT160" s="25"/>
      <c r="WU160" s="25"/>
      <c r="WV160" s="25"/>
      <c r="WW160" s="25"/>
      <c r="WX160" s="25"/>
      <c r="WY160" s="25"/>
      <c r="WZ160" s="25"/>
      <c r="XA160" s="25"/>
      <c r="XB160" s="25"/>
      <c r="XC160" s="25"/>
      <c r="XD160" s="25"/>
      <c r="XE160" s="25"/>
      <c r="XF160" s="25"/>
      <c r="XG160" s="25"/>
      <c r="XH160" s="25"/>
      <c r="XI160" s="25"/>
      <c r="XJ160" s="25"/>
      <c r="XK160" s="25"/>
      <c r="XL160" s="25"/>
      <c r="XM160" s="25"/>
      <c r="XN160" s="25"/>
      <c r="XO160" s="25"/>
      <c r="XP160" s="25"/>
      <c r="XQ160" s="25"/>
      <c r="XR160" s="25"/>
      <c r="XS160" s="25"/>
      <c r="XT160" s="25"/>
      <c r="XU160" s="25"/>
      <c r="XV160" s="25"/>
      <c r="XW160" s="25"/>
      <c r="XX160" s="25"/>
      <c r="XY160" s="25"/>
      <c r="XZ160" s="25"/>
      <c r="YA160" s="25"/>
      <c r="YB160" s="25"/>
      <c r="YC160" s="25"/>
      <c r="YD160" s="25"/>
      <c r="YE160" s="25"/>
      <c r="YF160" s="25"/>
      <c r="YG160" s="25"/>
      <c r="YH160" s="25"/>
      <c r="YI160" s="25"/>
      <c r="YJ160" s="25"/>
      <c r="YK160" s="25"/>
      <c r="YL160" s="25"/>
      <c r="YM160" s="25"/>
      <c r="YN160" s="25"/>
      <c r="YO160" s="25"/>
      <c r="YP160" s="25"/>
      <c r="YQ160" s="25"/>
      <c r="YR160" s="25"/>
      <c r="YS160" s="25"/>
      <c r="YT160" s="25"/>
      <c r="YU160" s="25"/>
      <c r="YV160" s="25"/>
      <c r="YW160" s="25"/>
      <c r="YX160" s="25"/>
      <c r="YY160" s="25"/>
      <c r="YZ160" s="25"/>
      <c r="ZA160" s="25"/>
      <c r="ZB160" s="25"/>
      <c r="ZC160" s="25"/>
      <c r="ZD160" s="25"/>
      <c r="ZE160" s="25"/>
      <c r="ZF160" s="25"/>
      <c r="ZG160" s="25"/>
      <c r="ZH160" s="25"/>
      <c r="ZI160" s="25"/>
      <c r="ZJ160" s="25"/>
      <c r="ZK160" s="25"/>
      <c r="ZL160" s="25"/>
      <c r="ZM160" s="25"/>
      <c r="ZN160" s="25"/>
      <c r="ZO160" s="25"/>
      <c r="ZP160" s="25"/>
      <c r="ZQ160" s="25"/>
      <c r="ZR160" s="25"/>
      <c r="ZS160" s="25"/>
      <c r="ZT160" s="25"/>
      <c r="ZU160" s="25"/>
      <c r="ZV160" s="25"/>
      <c r="ZW160" s="25"/>
      <c r="ZX160" s="25"/>
      <c r="ZY160" s="25"/>
      <c r="ZZ160" s="25"/>
      <c r="AAA160" s="25"/>
      <c r="AAB160" s="25"/>
      <c r="AAC160" s="25"/>
      <c r="AAD160" s="25"/>
      <c r="AAE160" s="25"/>
      <c r="AAF160" s="25"/>
      <c r="AAG160" s="25"/>
      <c r="AAH160" s="25"/>
      <c r="AAI160" s="25"/>
      <c r="AAJ160" s="25"/>
      <c r="AAK160" s="25"/>
      <c r="AAL160" s="25"/>
      <c r="AAM160" s="25"/>
      <c r="AAN160" s="25"/>
      <c r="AAO160" s="25"/>
      <c r="AAP160" s="25"/>
      <c r="AAQ160" s="25"/>
      <c r="AAR160" s="25"/>
      <c r="AAS160" s="25"/>
      <c r="AAT160" s="25"/>
      <c r="AAU160" s="25"/>
      <c r="AAV160" s="25"/>
      <c r="AAW160" s="25"/>
      <c r="AAX160" s="25"/>
      <c r="AAY160" s="25"/>
      <c r="AAZ160" s="25"/>
      <c r="ABA160" s="25"/>
      <c r="ABB160" s="25"/>
      <c r="ABC160" s="25"/>
      <c r="ABD160" s="25"/>
      <c r="ABE160" s="25"/>
      <c r="ABF160" s="25"/>
      <c r="ABG160" s="25"/>
      <c r="ABH160" s="25"/>
      <c r="ABI160" s="25"/>
      <c r="ABJ160" s="25"/>
      <c r="ABK160" s="25"/>
      <c r="ABL160" s="25"/>
      <c r="ABM160" s="25"/>
      <c r="ABN160" s="25"/>
      <c r="ABO160" s="25"/>
      <c r="ABP160" s="25"/>
      <c r="ABQ160" s="25"/>
      <c r="ABR160" s="25"/>
      <c r="ABS160" s="25"/>
      <c r="ABT160" s="25"/>
      <c r="ABU160" s="25"/>
      <c r="ABV160" s="25"/>
      <c r="ABW160" s="25"/>
      <c r="ABX160" s="25"/>
      <c r="ABY160" s="25"/>
      <c r="ABZ160" s="25"/>
      <c r="ACA160" s="25"/>
      <c r="ACB160" s="25"/>
      <c r="ACC160" s="25"/>
      <c r="ACD160" s="25"/>
      <c r="ACE160" s="25"/>
      <c r="ACF160" s="25"/>
      <c r="ACG160" s="25"/>
      <c r="ACH160" s="25"/>
      <c r="ACI160" s="25"/>
      <c r="ACJ160" s="25"/>
      <c r="ACK160" s="25"/>
      <c r="ACL160" s="25"/>
      <c r="ACM160" s="25"/>
      <c r="ACN160" s="25"/>
      <c r="ACO160" s="25"/>
      <c r="ACP160" s="25"/>
      <c r="ACQ160" s="25"/>
      <c r="ACR160" s="25"/>
      <c r="ACS160" s="25"/>
      <c r="ACT160" s="25"/>
      <c r="ACU160" s="25"/>
      <c r="ACV160" s="25"/>
      <c r="ACW160" s="25"/>
      <c r="ACX160" s="25"/>
      <c r="ACY160" s="25"/>
      <c r="ACZ160" s="25"/>
      <c r="ADA160" s="25"/>
      <c r="ADB160" s="25"/>
      <c r="ADC160" s="25"/>
      <c r="ADD160" s="25"/>
      <c r="ADE160" s="25"/>
      <c r="ADF160" s="25"/>
      <c r="ADG160" s="25"/>
      <c r="ADH160" s="25"/>
      <c r="ADI160" s="25"/>
      <c r="ADJ160" s="25"/>
      <c r="ADK160" s="25"/>
      <c r="ADL160" s="25"/>
      <c r="ADM160" s="25"/>
      <c r="ADN160" s="25"/>
      <c r="ADO160" s="25"/>
      <c r="ADP160" s="25"/>
      <c r="ADQ160" s="25"/>
      <c r="ADR160" s="25"/>
      <c r="ADS160" s="25"/>
      <c r="ADT160" s="25"/>
      <c r="ADU160" s="25"/>
      <c r="ADV160" s="25"/>
      <c r="ADW160" s="25"/>
      <c r="ADX160" s="25"/>
      <c r="ADY160" s="25"/>
      <c r="ADZ160" s="25"/>
      <c r="AEA160" s="25"/>
      <c r="AEB160" s="25"/>
      <c r="AEC160" s="25"/>
      <c r="AED160" s="25"/>
      <c r="AEE160" s="25"/>
      <c r="AEF160" s="25"/>
      <c r="AEG160" s="25"/>
      <c r="AEH160" s="25"/>
      <c r="AEI160" s="25"/>
      <c r="AEJ160" s="25"/>
      <c r="AEK160" s="25"/>
      <c r="AEL160" s="25"/>
      <c r="AEM160" s="25"/>
      <c r="AEN160" s="25"/>
      <c r="AEO160" s="25"/>
      <c r="AEP160" s="25"/>
      <c r="AEQ160" s="25"/>
      <c r="AER160" s="25"/>
      <c r="AES160" s="25"/>
      <c r="AET160" s="25"/>
      <c r="AEU160" s="25"/>
      <c r="AEV160" s="25"/>
      <c r="AEW160" s="25"/>
      <c r="AEX160" s="25"/>
      <c r="AEY160" s="25"/>
      <c r="AEZ160" s="25"/>
      <c r="AFA160" s="25"/>
      <c r="AFB160" s="25"/>
      <c r="AFC160" s="25"/>
      <c r="AFD160" s="25"/>
      <c r="AFE160" s="25"/>
      <c r="AFF160" s="25"/>
      <c r="AFG160" s="25"/>
      <c r="AFH160" s="25"/>
    </row>
    <row r="161" spans="1:840" ht="18" customHeight="1" x14ac:dyDescent="0.2">
      <c r="A161" s="179"/>
      <c r="B161" s="179"/>
      <c r="C161" s="36"/>
      <c r="D161" s="36"/>
      <c r="E161" s="36"/>
      <c r="F161" s="180" t="s">
        <v>36</v>
      </c>
      <c r="G161" s="180"/>
      <c r="H161" s="180"/>
      <c r="I161" s="180"/>
      <c r="J161" s="181"/>
      <c r="K161" s="181"/>
    </row>
    <row r="162" spans="1:840" s="4" customFormat="1" ht="38.25" customHeight="1" x14ac:dyDescent="0.2">
      <c r="A162" s="31"/>
      <c r="B162" s="43"/>
      <c r="C162" s="35" t="s">
        <v>101</v>
      </c>
      <c r="D162" s="35" t="s">
        <v>93</v>
      </c>
      <c r="E162" s="35" t="s">
        <v>102</v>
      </c>
      <c r="F162" s="37" t="s">
        <v>105</v>
      </c>
      <c r="G162" s="36" t="s">
        <v>113</v>
      </c>
      <c r="H162" s="36" t="s">
        <v>106</v>
      </c>
      <c r="I162" s="36" t="s">
        <v>107</v>
      </c>
      <c r="J162" s="36" t="s">
        <v>103</v>
      </c>
      <c r="K162" s="36" t="s">
        <v>104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</row>
    <row r="163" spans="1:840" ht="17.25" customHeight="1" x14ac:dyDescent="0.2">
      <c r="A163" s="32"/>
      <c r="B163" s="44" t="s">
        <v>79</v>
      </c>
      <c r="C163" s="127">
        <f>SUM(C164,C198,C205,C212,C216,C227,C234,C241,C223)</f>
        <v>96530.05</v>
      </c>
      <c r="D163" s="127" t="e">
        <f>SUM(D164,D198,#REF!,#REF!,#REF!)</f>
        <v>#REF!</v>
      </c>
      <c r="E163" s="127">
        <f t="shared" ref="E163:K163" si="111">SUM(E164,E198,E205,E212,E216)</f>
        <v>122990.98999999999</v>
      </c>
      <c r="F163" s="127">
        <f t="shared" si="111"/>
        <v>93584.989999999991</v>
      </c>
      <c r="G163" s="127">
        <f t="shared" si="111"/>
        <v>26756</v>
      </c>
      <c r="H163" s="127">
        <f t="shared" si="111"/>
        <v>800</v>
      </c>
      <c r="I163" s="127">
        <f t="shared" si="111"/>
        <v>1850</v>
      </c>
      <c r="J163" s="127">
        <f t="shared" si="111"/>
        <v>86219</v>
      </c>
      <c r="K163" s="128">
        <f t="shared" si="111"/>
        <v>86219</v>
      </c>
      <c r="L163" s="89"/>
    </row>
    <row r="164" spans="1:840" ht="17.25" customHeight="1" x14ac:dyDescent="0.2">
      <c r="A164" s="5"/>
      <c r="B164" s="45" t="s">
        <v>80</v>
      </c>
      <c r="C164" s="129">
        <f>SUM(C165,C172,C192,C195)</f>
        <v>76869</v>
      </c>
      <c r="D164" s="129">
        <f>SUM(D165,D172,D192,D195)</f>
        <v>60469</v>
      </c>
      <c r="E164" s="129">
        <f>SUM(E165,E172,E192,E195)</f>
        <v>86219</v>
      </c>
      <c r="F164" s="129">
        <f t="shared" ref="F164:K164" si="112">SUM(F165,F172,F192,F195)</f>
        <v>86219</v>
      </c>
      <c r="G164" s="129">
        <f t="shared" si="112"/>
        <v>0</v>
      </c>
      <c r="H164" s="129">
        <f t="shared" si="112"/>
        <v>0</v>
      </c>
      <c r="I164" s="129">
        <f t="shared" si="112"/>
        <v>0</v>
      </c>
      <c r="J164" s="129">
        <f t="shared" si="112"/>
        <v>86219</v>
      </c>
      <c r="K164" s="129">
        <f t="shared" si="112"/>
        <v>86219</v>
      </c>
    </row>
    <row r="165" spans="1:840" s="4" customFormat="1" ht="17.25" customHeight="1" x14ac:dyDescent="0.2">
      <c r="A165" s="6">
        <v>31</v>
      </c>
      <c r="B165" s="46" t="s">
        <v>10</v>
      </c>
      <c r="C165" s="130">
        <f>SUM(C166,C168,C170)</f>
        <v>59650</v>
      </c>
      <c r="D165" s="130">
        <f>SUM(D166,D168,D170)</f>
        <v>43313</v>
      </c>
      <c r="E165" s="130">
        <f>SUM(E166,E168,E170)</f>
        <v>69000</v>
      </c>
      <c r="F165" s="130">
        <f t="shared" ref="F165:I165" si="113">SUM(F166,F168,F170)</f>
        <v>69000</v>
      </c>
      <c r="G165" s="130">
        <f t="shared" si="113"/>
        <v>0</v>
      </c>
      <c r="H165" s="130">
        <f t="shared" si="113"/>
        <v>0</v>
      </c>
      <c r="I165" s="130">
        <f t="shared" si="113"/>
        <v>0</v>
      </c>
      <c r="J165" s="130">
        <v>69000</v>
      </c>
      <c r="K165" s="130">
        <v>69000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</row>
    <row r="166" spans="1:840" ht="16.5" customHeight="1" x14ac:dyDescent="0.2">
      <c r="A166" s="16">
        <v>311</v>
      </c>
      <c r="B166" s="47" t="s">
        <v>29</v>
      </c>
      <c r="C166" s="131">
        <f>SUM(C167)</f>
        <v>45600</v>
      </c>
      <c r="D166" s="131">
        <f>SUM(D167)</f>
        <v>34994</v>
      </c>
      <c r="E166" s="131">
        <f>SUM(E167)</f>
        <v>52660</v>
      </c>
      <c r="F166" s="131">
        <f t="shared" ref="F166:I166" si="114">SUM(F167)</f>
        <v>52660</v>
      </c>
      <c r="G166" s="131">
        <f t="shared" si="114"/>
        <v>0</v>
      </c>
      <c r="H166" s="131">
        <f t="shared" si="114"/>
        <v>0</v>
      </c>
      <c r="I166" s="131">
        <f t="shared" si="114"/>
        <v>0</v>
      </c>
      <c r="J166" s="131">
        <v>0</v>
      </c>
      <c r="K166" s="112">
        <v>0</v>
      </c>
    </row>
    <row r="167" spans="1:840" s="14" customFormat="1" ht="17.25" customHeight="1" x14ac:dyDescent="0.2">
      <c r="A167" s="8">
        <v>3111</v>
      </c>
      <c r="B167" s="48" t="s">
        <v>11</v>
      </c>
      <c r="C167" s="132">
        <v>45600</v>
      </c>
      <c r="D167" s="132">
        <v>34994</v>
      </c>
      <c r="E167" s="132">
        <v>52660</v>
      </c>
      <c r="F167" s="132">
        <v>52660</v>
      </c>
      <c r="G167" s="133">
        <v>0</v>
      </c>
      <c r="H167" s="133">
        <v>0</v>
      </c>
      <c r="I167" s="110">
        <v>0</v>
      </c>
      <c r="J167" s="110"/>
      <c r="K167" s="11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</row>
    <row r="168" spans="1:840" s="14" customFormat="1" ht="17.25" customHeight="1" x14ac:dyDescent="0.2">
      <c r="A168" s="7">
        <v>312</v>
      </c>
      <c r="B168" s="49" t="s">
        <v>12</v>
      </c>
      <c r="C168" s="131">
        <f>SUM(C169)</f>
        <v>7650</v>
      </c>
      <c r="D168" s="131">
        <f>SUM(D169)</f>
        <v>1991</v>
      </c>
      <c r="E168" s="131">
        <f>SUM(E169)</f>
        <v>7650</v>
      </c>
      <c r="F168" s="131">
        <f t="shared" ref="F168:K168" si="115">SUM(F169)</f>
        <v>7650</v>
      </c>
      <c r="G168" s="131">
        <f t="shared" si="115"/>
        <v>0</v>
      </c>
      <c r="H168" s="131">
        <f t="shared" si="115"/>
        <v>0</v>
      </c>
      <c r="I168" s="131">
        <f t="shared" si="115"/>
        <v>0</v>
      </c>
      <c r="J168" s="131">
        <f t="shared" si="115"/>
        <v>0</v>
      </c>
      <c r="K168" s="131">
        <f t="shared" si="115"/>
        <v>0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</row>
    <row r="169" spans="1:840" ht="17.25" customHeight="1" x14ac:dyDescent="0.2">
      <c r="A169" s="8">
        <v>3121</v>
      </c>
      <c r="B169" s="48" t="s">
        <v>12</v>
      </c>
      <c r="C169" s="132">
        <v>7650</v>
      </c>
      <c r="D169" s="132">
        <v>1991</v>
      </c>
      <c r="E169" s="132">
        <v>7650</v>
      </c>
      <c r="F169" s="132">
        <v>7650</v>
      </c>
      <c r="G169" s="133">
        <v>0</v>
      </c>
      <c r="H169" s="133">
        <v>0</v>
      </c>
      <c r="I169" s="110">
        <v>0</v>
      </c>
      <c r="J169" s="110"/>
      <c r="K169" s="115"/>
    </row>
    <row r="170" spans="1:840" ht="15.75" customHeight="1" x14ac:dyDescent="0.2">
      <c r="A170" s="7">
        <v>313</v>
      </c>
      <c r="B170" s="49" t="s">
        <v>13</v>
      </c>
      <c r="C170" s="131">
        <f>SUM(C171)</f>
        <v>6400</v>
      </c>
      <c r="D170" s="131">
        <f>SUM(D171)</f>
        <v>6328</v>
      </c>
      <c r="E170" s="131">
        <f>SUM(E171)</f>
        <v>8690</v>
      </c>
      <c r="F170" s="131">
        <f t="shared" ref="F170:K170" si="116">SUM(F171)</f>
        <v>8690</v>
      </c>
      <c r="G170" s="131">
        <f t="shared" si="116"/>
        <v>0</v>
      </c>
      <c r="H170" s="131">
        <f t="shared" si="116"/>
        <v>0</v>
      </c>
      <c r="I170" s="131">
        <f t="shared" si="116"/>
        <v>0</v>
      </c>
      <c r="J170" s="131">
        <f t="shared" si="116"/>
        <v>0</v>
      </c>
      <c r="K170" s="131">
        <f t="shared" si="116"/>
        <v>0</v>
      </c>
    </row>
    <row r="171" spans="1:840" ht="18" customHeight="1" x14ac:dyDescent="0.2">
      <c r="A171" s="8">
        <v>3132</v>
      </c>
      <c r="B171" s="48" t="s">
        <v>14</v>
      </c>
      <c r="C171" s="134">
        <v>6400</v>
      </c>
      <c r="D171" s="134">
        <v>6328</v>
      </c>
      <c r="E171" s="134">
        <v>8690</v>
      </c>
      <c r="F171" s="134">
        <v>8690</v>
      </c>
      <c r="G171" s="133">
        <v>0</v>
      </c>
      <c r="H171" s="133">
        <v>0</v>
      </c>
      <c r="I171" s="110">
        <v>0</v>
      </c>
      <c r="J171" s="110"/>
      <c r="K171" s="115"/>
    </row>
    <row r="172" spans="1:840" ht="18.75" customHeight="1" x14ac:dyDescent="0.2">
      <c r="A172" s="6">
        <v>32</v>
      </c>
      <c r="B172" s="46" t="s">
        <v>39</v>
      </c>
      <c r="C172" s="130">
        <f t="shared" ref="C172" si="117">SUM(C173,C177,C181,C188)</f>
        <v>15657</v>
      </c>
      <c r="D172" s="130">
        <v>15895</v>
      </c>
      <c r="E172" s="130">
        <f t="shared" ref="E172:I172" si="118">SUM(E173,E177,E181,E188)</f>
        <v>15657</v>
      </c>
      <c r="F172" s="130">
        <f t="shared" si="118"/>
        <v>15657</v>
      </c>
      <c r="G172" s="130">
        <f t="shared" si="118"/>
        <v>0</v>
      </c>
      <c r="H172" s="130">
        <f t="shared" si="118"/>
        <v>0</v>
      </c>
      <c r="I172" s="130">
        <f t="shared" si="118"/>
        <v>0</v>
      </c>
      <c r="J172" s="130">
        <v>15657</v>
      </c>
      <c r="K172" s="130">
        <v>15657</v>
      </c>
    </row>
    <row r="173" spans="1:840" s="4" customFormat="1" ht="18.75" customHeight="1" x14ac:dyDescent="0.2">
      <c r="A173" s="7">
        <v>321</v>
      </c>
      <c r="B173" s="49" t="s">
        <v>15</v>
      </c>
      <c r="C173" s="131">
        <f>SUM(C174:C176)</f>
        <v>3765</v>
      </c>
      <c r="D173" s="131">
        <f>SUM(D174:D176)</f>
        <v>4880</v>
      </c>
      <c r="E173" s="131">
        <f>SUM(E174:E176)</f>
        <v>3765</v>
      </c>
      <c r="F173" s="131">
        <f t="shared" ref="F173:K173" si="119">SUM(F174:F176)</f>
        <v>3765</v>
      </c>
      <c r="G173" s="131">
        <f t="shared" si="119"/>
        <v>0</v>
      </c>
      <c r="H173" s="131">
        <f t="shared" si="119"/>
        <v>0</v>
      </c>
      <c r="I173" s="131">
        <f t="shared" si="119"/>
        <v>0</v>
      </c>
      <c r="J173" s="131">
        <f t="shared" si="119"/>
        <v>0</v>
      </c>
      <c r="K173" s="131">
        <f t="shared" si="119"/>
        <v>0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</row>
    <row r="174" spans="1:840" ht="18" customHeight="1" x14ac:dyDescent="0.2">
      <c r="A174" s="8">
        <v>3211</v>
      </c>
      <c r="B174" s="48" t="s">
        <v>16</v>
      </c>
      <c r="C174" s="132">
        <v>500</v>
      </c>
      <c r="D174" s="132">
        <v>699</v>
      </c>
      <c r="E174" s="132">
        <v>500</v>
      </c>
      <c r="F174" s="134">
        <v>500</v>
      </c>
      <c r="G174" s="133">
        <v>0</v>
      </c>
      <c r="H174" s="133">
        <v>0</v>
      </c>
      <c r="I174" s="110">
        <v>0</v>
      </c>
      <c r="J174" s="124"/>
      <c r="K174" s="135"/>
    </row>
    <row r="175" spans="1:840" ht="18.75" customHeight="1" x14ac:dyDescent="0.2">
      <c r="A175" s="8">
        <v>3212</v>
      </c>
      <c r="B175" s="48" t="s">
        <v>40</v>
      </c>
      <c r="C175" s="134">
        <v>2800</v>
      </c>
      <c r="D175" s="134">
        <v>3716</v>
      </c>
      <c r="E175" s="134">
        <v>2800</v>
      </c>
      <c r="F175" s="134">
        <v>2800</v>
      </c>
      <c r="G175" s="133">
        <v>0</v>
      </c>
      <c r="H175" s="133">
        <v>0</v>
      </c>
      <c r="I175" s="110">
        <v>0</v>
      </c>
      <c r="J175" s="124"/>
      <c r="K175" s="135"/>
    </row>
    <row r="176" spans="1:840" ht="18.75" customHeight="1" x14ac:dyDescent="0.2">
      <c r="A176" s="8">
        <v>3213</v>
      </c>
      <c r="B176" s="48" t="s">
        <v>41</v>
      </c>
      <c r="C176" s="132">
        <v>465</v>
      </c>
      <c r="D176" s="132">
        <v>465</v>
      </c>
      <c r="E176" s="132">
        <v>465</v>
      </c>
      <c r="F176" s="134">
        <v>465</v>
      </c>
      <c r="G176" s="133">
        <v>0</v>
      </c>
      <c r="H176" s="133">
        <v>0</v>
      </c>
      <c r="I176" s="110">
        <v>0</v>
      </c>
      <c r="J176" s="124"/>
      <c r="K176" s="135"/>
    </row>
    <row r="177" spans="1:840" s="4" customFormat="1" ht="18" customHeight="1" x14ac:dyDescent="0.2">
      <c r="A177" s="7">
        <v>322</v>
      </c>
      <c r="B177" s="49" t="s">
        <v>17</v>
      </c>
      <c r="C177" s="131">
        <f>SUM(C178:C180)</f>
        <v>3637</v>
      </c>
      <c r="D177" s="131">
        <f>SUM(D178:D180)</f>
        <v>3318</v>
      </c>
      <c r="E177" s="131">
        <f>SUM(E178:E180)</f>
        <v>3637</v>
      </c>
      <c r="F177" s="131">
        <f t="shared" ref="F177:K177" si="120">SUM(F178:F180)</f>
        <v>3637</v>
      </c>
      <c r="G177" s="131">
        <f t="shared" si="120"/>
        <v>0</v>
      </c>
      <c r="H177" s="131">
        <f t="shared" si="120"/>
        <v>0</v>
      </c>
      <c r="I177" s="131">
        <f t="shared" si="120"/>
        <v>0</v>
      </c>
      <c r="J177" s="131">
        <f t="shared" si="120"/>
        <v>0</v>
      </c>
      <c r="K177" s="131">
        <f t="shared" si="120"/>
        <v>0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</row>
    <row r="178" spans="1:840" s="4" customFormat="1" ht="25.5" customHeight="1" x14ac:dyDescent="0.2">
      <c r="A178" s="8">
        <v>3221</v>
      </c>
      <c r="B178" s="48" t="s">
        <v>42</v>
      </c>
      <c r="C178" s="132">
        <v>550</v>
      </c>
      <c r="D178" s="132">
        <v>465</v>
      </c>
      <c r="E178" s="132">
        <v>550</v>
      </c>
      <c r="F178" s="134">
        <v>550</v>
      </c>
      <c r="G178" s="133">
        <v>0</v>
      </c>
      <c r="H178" s="133">
        <v>0</v>
      </c>
      <c r="I178" s="110">
        <v>0</v>
      </c>
      <c r="J178" s="124"/>
      <c r="K178" s="13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</row>
    <row r="179" spans="1:840" ht="18.75" customHeight="1" x14ac:dyDescent="0.2">
      <c r="A179" s="8">
        <v>3223</v>
      </c>
      <c r="B179" s="48" t="s">
        <v>18</v>
      </c>
      <c r="C179" s="132">
        <v>2787</v>
      </c>
      <c r="D179" s="132">
        <v>2787</v>
      </c>
      <c r="E179" s="132">
        <v>2787</v>
      </c>
      <c r="F179" s="134">
        <v>2787</v>
      </c>
      <c r="G179" s="133">
        <v>0</v>
      </c>
      <c r="H179" s="133">
        <v>0</v>
      </c>
      <c r="I179" s="110">
        <v>0</v>
      </c>
      <c r="J179" s="124"/>
      <c r="K179" s="135"/>
    </row>
    <row r="180" spans="1:840" ht="18.75" customHeight="1" x14ac:dyDescent="0.2">
      <c r="A180" s="8">
        <v>3225</v>
      </c>
      <c r="B180" s="48" t="s">
        <v>44</v>
      </c>
      <c r="C180" s="132">
        <v>300</v>
      </c>
      <c r="D180" s="132">
        <v>66</v>
      </c>
      <c r="E180" s="132">
        <v>300</v>
      </c>
      <c r="F180" s="134">
        <v>300</v>
      </c>
      <c r="G180" s="133">
        <v>0</v>
      </c>
      <c r="H180" s="133">
        <v>0</v>
      </c>
      <c r="I180" s="110">
        <v>0</v>
      </c>
      <c r="J180" s="124"/>
      <c r="K180" s="135"/>
    </row>
    <row r="181" spans="1:840" ht="17.25" customHeight="1" x14ac:dyDescent="0.2">
      <c r="A181" s="7">
        <v>323</v>
      </c>
      <c r="B181" s="49" t="s">
        <v>7</v>
      </c>
      <c r="C181" s="131">
        <f>SUM(C182:C187)</f>
        <v>7539</v>
      </c>
      <c r="D181" s="131">
        <f t="shared" ref="D181" si="121">SUM(D182:D187)</f>
        <v>7233</v>
      </c>
      <c r="E181" s="131">
        <f t="shared" ref="E181:K181" si="122">SUM(E182:E187)</f>
        <v>7539</v>
      </c>
      <c r="F181" s="131">
        <f t="shared" si="122"/>
        <v>7539</v>
      </c>
      <c r="G181" s="131">
        <f t="shared" si="122"/>
        <v>0</v>
      </c>
      <c r="H181" s="131">
        <f t="shared" si="122"/>
        <v>0</v>
      </c>
      <c r="I181" s="131">
        <f t="shared" si="122"/>
        <v>0</v>
      </c>
      <c r="J181" s="131">
        <f t="shared" si="122"/>
        <v>0</v>
      </c>
      <c r="K181" s="131">
        <f t="shared" si="122"/>
        <v>0</v>
      </c>
    </row>
    <row r="182" spans="1:840" s="4" customFormat="1" ht="18" customHeight="1" x14ac:dyDescent="0.2">
      <c r="A182" s="8">
        <v>3231</v>
      </c>
      <c r="B182" s="48" t="s">
        <v>45</v>
      </c>
      <c r="C182" s="132">
        <v>850</v>
      </c>
      <c r="D182" s="132">
        <v>796</v>
      </c>
      <c r="E182" s="132">
        <v>850</v>
      </c>
      <c r="F182" s="134">
        <v>850</v>
      </c>
      <c r="G182" s="133">
        <v>0</v>
      </c>
      <c r="H182" s="133">
        <v>0</v>
      </c>
      <c r="I182" s="110">
        <v>0</v>
      </c>
      <c r="J182" s="124"/>
      <c r="K182" s="13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</row>
    <row r="183" spans="1:840" s="4" customFormat="1" ht="18.75" customHeight="1" x14ac:dyDescent="0.2">
      <c r="A183" s="8">
        <v>3232</v>
      </c>
      <c r="B183" s="48" t="s">
        <v>46</v>
      </c>
      <c r="C183" s="132">
        <v>550</v>
      </c>
      <c r="D183" s="132">
        <v>398</v>
      </c>
      <c r="E183" s="132">
        <v>550</v>
      </c>
      <c r="F183" s="134">
        <v>550</v>
      </c>
      <c r="G183" s="133">
        <v>0</v>
      </c>
      <c r="H183" s="133">
        <v>0</v>
      </c>
      <c r="I183" s="110">
        <v>0</v>
      </c>
      <c r="J183" s="124"/>
      <c r="K183" s="13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</row>
    <row r="184" spans="1:840" ht="20.25" customHeight="1" x14ac:dyDescent="0.2">
      <c r="A184" s="8">
        <v>3233</v>
      </c>
      <c r="B184" s="48" t="s">
        <v>20</v>
      </c>
      <c r="C184" s="132">
        <v>66</v>
      </c>
      <c r="D184" s="132">
        <v>66</v>
      </c>
      <c r="E184" s="132">
        <v>66</v>
      </c>
      <c r="F184" s="134">
        <v>66</v>
      </c>
      <c r="G184" s="133">
        <v>0</v>
      </c>
      <c r="H184" s="133">
        <v>0</v>
      </c>
      <c r="I184" s="110">
        <v>0</v>
      </c>
      <c r="J184" s="124"/>
      <c r="K184" s="135"/>
    </row>
    <row r="185" spans="1:840" ht="19.5" customHeight="1" x14ac:dyDescent="0.2">
      <c r="A185" s="8">
        <v>3234</v>
      </c>
      <c r="B185" s="48" t="s">
        <v>94</v>
      </c>
      <c r="C185" s="132">
        <v>100</v>
      </c>
      <c r="D185" s="132">
        <v>0</v>
      </c>
      <c r="E185" s="132">
        <v>100</v>
      </c>
      <c r="F185" s="132">
        <v>100</v>
      </c>
      <c r="G185" s="133">
        <v>0</v>
      </c>
      <c r="H185" s="133">
        <v>0</v>
      </c>
      <c r="I185" s="109">
        <v>0</v>
      </c>
      <c r="J185" s="136"/>
      <c r="K185" s="137"/>
    </row>
    <row r="186" spans="1:840" ht="18.75" customHeight="1" x14ac:dyDescent="0.2">
      <c r="A186" s="8">
        <v>3237</v>
      </c>
      <c r="B186" s="48" t="s">
        <v>58</v>
      </c>
      <c r="C186" s="132">
        <v>3982</v>
      </c>
      <c r="D186" s="132">
        <v>3982</v>
      </c>
      <c r="E186" s="132">
        <v>3982</v>
      </c>
      <c r="F186" s="134">
        <v>3982</v>
      </c>
      <c r="G186" s="133">
        <v>0</v>
      </c>
      <c r="H186" s="133">
        <v>0</v>
      </c>
      <c r="I186" s="110">
        <v>0</v>
      </c>
      <c r="J186" s="124"/>
      <c r="K186" s="135"/>
    </row>
    <row r="187" spans="1:840" s="4" customFormat="1" ht="19.5" customHeight="1" x14ac:dyDescent="0.2">
      <c r="A187" s="8">
        <v>3239</v>
      </c>
      <c r="B187" s="48" t="s">
        <v>70</v>
      </c>
      <c r="C187" s="132">
        <v>1991</v>
      </c>
      <c r="D187" s="132">
        <v>1991</v>
      </c>
      <c r="E187" s="132">
        <v>1991</v>
      </c>
      <c r="F187" s="134">
        <v>1991</v>
      </c>
      <c r="G187" s="133">
        <v>0</v>
      </c>
      <c r="H187" s="133">
        <v>0</v>
      </c>
      <c r="I187" s="110">
        <v>0</v>
      </c>
      <c r="J187" s="124"/>
      <c r="K187" s="13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</row>
    <row r="188" spans="1:840" ht="19.5" customHeight="1" x14ac:dyDescent="0.2">
      <c r="A188" s="7">
        <v>329</v>
      </c>
      <c r="B188" s="49" t="s">
        <v>35</v>
      </c>
      <c r="C188" s="131">
        <f>SUM(C189:C191)</f>
        <v>716</v>
      </c>
      <c r="D188" s="131">
        <f>SUM(D189:D191)</f>
        <v>464</v>
      </c>
      <c r="E188" s="131">
        <f>SUM(E189:E191)</f>
        <v>716</v>
      </c>
      <c r="F188" s="131">
        <f t="shared" ref="F188:K188" si="123">SUM(F189:F191)</f>
        <v>716</v>
      </c>
      <c r="G188" s="131">
        <f t="shared" si="123"/>
        <v>0</v>
      </c>
      <c r="H188" s="131">
        <f t="shared" si="123"/>
        <v>0</v>
      </c>
      <c r="I188" s="131">
        <f t="shared" si="123"/>
        <v>0</v>
      </c>
      <c r="J188" s="131">
        <f t="shared" si="123"/>
        <v>0</v>
      </c>
      <c r="K188" s="131">
        <f t="shared" si="123"/>
        <v>0</v>
      </c>
    </row>
    <row r="189" spans="1:840" ht="18.75" customHeight="1" x14ac:dyDescent="0.2">
      <c r="A189" s="8">
        <v>3292</v>
      </c>
      <c r="B189" s="48" t="s">
        <v>81</v>
      </c>
      <c r="C189" s="132">
        <v>66</v>
      </c>
      <c r="D189" s="132">
        <v>66</v>
      </c>
      <c r="E189" s="132">
        <v>66</v>
      </c>
      <c r="F189" s="134">
        <v>66</v>
      </c>
      <c r="G189" s="133">
        <v>0</v>
      </c>
      <c r="H189" s="133">
        <v>0</v>
      </c>
      <c r="I189" s="110">
        <v>0</v>
      </c>
      <c r="J189" s="110"/>
      <c r="K189" s="135"/>
    </row>
    <row r="190" spans="1:840" ht="18" customHeight="1" x14ac:dyDescent="0.2">
      <c r="A190" s="8">
        <v>3293</v>
      </c>
      <c r="B190" s="48" t="s">
        <v>6</v>
      </c>
      <c r="C190" s="132">
        <v>500</v>
      </c>
      <c r="D190" s="132">
        <v>265</v>
      </c>
      <c r="E190" s="132">
        <v>500</v>
      </c>
      <c r="F190" s="134">
        <v>500</v>
      </c>
      <c r="G190" s="133">
        <v>0</v>
      </c>
      <c r="H190" s="133">
        <v>0</v>
      </c>
      <c r="I190" s="110">
        <v>0</v>
      </c>
      <c r="J190" s="110"/>
      <c r="K190" s="135"/>
    </row>
    <row r="191" spans="1:840" s="4" customFormat="1" ht="18" customHeight="1" x14ac:dyDescent="0.2">
      <c r="A191" s="8">
        <v>3294</v>
      </c>
      <c r="B191" s="48" t="s">
        <v>82</v>
      </c>
      <c r="C191" s="132">
        <v>150</v>
      </c>
      <c r="D191" s="132">
        <v>133</v>
      </c>
      <c r="E191" s="132">
        <v>150</v>
      </c>
      <c r="F191" s="134">
        <v>150</v>
      </c>
      <c r="G191" s="133">
        <v>0</v>
      </c>
      <c r="H191" s="133">
        <v>0</v>
      </c>
      <c r="I191" s="133">
        <v>0</v>
      </c>
      <c r="J191" s="110"/>
      <c r="K191" s="135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</row>
    <row r="192" spans="1:840" ht="21" customHeight="1" x14ac:dyDescent="0.2">
      <c r="A192" s="6">
        <v>34</v>
      </c>
      <c r="B192" s="50" t="s">
        <v>25</v>
      </c>
      <c r="C192" s="130">
        <f>SUM(C193)</f>
        <v>500</v>
      </c>
      <c r="D192" s="130">
        <f>SUM(D193)</f>
        <v>199</v>
      </c>
      <c r="E192" s="130">
        <f>SUM(E193)</f>
        <v>500</v>
      </c>
      <c r="F192" s="130">
        <f t="shared" ref="F192:H192" si="124">SUM(F193)</f>
        <v>500</v>
      </c>
      <c r="G192" s="130">
        <f t="shared" si="124"/>
        <v>0</v>
      </c>
      <c r="H192" s="130">
        <f t="shared" si="124"/>
        <v>0</v>
      </c>
      <c r="I192" s="106">
        <f t="shared" ref="C192:I193" si="125">SUM(I193)</f>
        <v>0</v>
      </c>
      <c r="J192" s="106">
        <v>500</v>
      </c>
      <c r="K192" s="106">
        <v>500</v>
      </c>
    </row>
    <row r="193" spans="1:840" ht="20.25" customHeight="1" x14ac:dyDescent="0.2">
      <c r="A193" s="7">
        <v>343</v>
      </c>
      <c r="B193" s="51" t="s">
        <v>26</v>
      </c>
      <c r="C193" s="131">
        <f t="shared" si="125"/>
        <v>500</v>
      </c>
      <c r="D193" s="131">
        <f t="shared" si="125"/>
        <v>199</v>
      </c>
      <c r="E193" s="131">
        <f t="shared" si="125"/>
        <v>500</v>
      </c>
      <c r="F193" s="131">
        <f t="shared" si="125"/>
        <v>500</v>
      </c>
      <c r="G193" s="131">
        <f t="shared" si="125"/>
        <v>0</v>
      </c>
      <c r="H193" s="131">
        <f t="shared" si="125"/>
        <v>0</v>
      </c>
      <c r="I193" s="113">
        <f t="shared" si="125"/>
        <v>0</v>
      </c>
      <c r="J193" s="123"/>
      <c r="K193" s="123"/>
    </row>
    <row r="194" spans="1:840" ht="18" customHeight="1" x14ac:dyDescent="0.2">
      <c r="A194" s="8">
        <v>3431</v>
      </c>
      <c r="B194" s="52" t="s">
        <v>50</v>
      </c>
      <c r="C194" s="132">
        <v>500</v>
      </c>
      <c r="D194" s="132">
        <v>199</v>
      </c>
      <c r="E194" s="132">
        <v>500</v>
      </c>
      <c r="F194" s="134">
        <v>500</v>
      </c>
      <c r="G194" s="133">
        <v>0</v>
      </c>
      <c r="H194" s="133">
        <v>0</v>
      </c>
      <c r="I194" s="110">
        <v>0</v>
      </c>
      <c r="J194" s="124"/>
      <c r="K194" s="124"/>
    </row>
    <row r="195" spans="1:840" ht="18" customHeight="1" x14ac:dyDescent="0.2">
      <c r="A195" s="6">
        <v>42</v>
      </c>
      <c r="B195" s="46" t="s">
        <v>83</v>
      </c>
      <c r="C195" s="130">
        <f t="shared" ref="C195:I196" si="126">SUM(C196)</f>
        <v>1062</v>
      </c>
      <c r="D195" s="130">
        <f t="shared" si="126"/>
        <v>1062</v>
      </c>
      <c r="E195" s="130">
        <f t="shared" si="126"/>
        <v>1062</v>
      </c>
      <c r="F195" s="130">
        <f t="shared" si="126"/>
        <v>1062</v>
      </c>
      <c r="G195" s="130">
        <f t="shared" si="126"/>
        <v>0</v>
      </c>
      <c r="H195" s="130">
        <f t="shared" si="126"/>
        <v>0</v>
      </c>
      <c r="I195" s="106">
        <f>SUM(I196)</f>
        <v>0</v>
      </c>
      <c r="J195" s="106">
        <v>1062</v>
      </c>
      <c r="K195" s="106">
        <v>1062</v>
      </c>
    </row>
    <row r="196" spans="1:840" s="4" customFormat="1" ht="18.75" customHeight="1" x14ac:dyDescent="0.2">
      <c r="A196" s="7">
        <v>422</v>
      </c>
      <c r="B196" s="49" t="s">
        <v>84</v>
      </c>
      <c r="C196" s="131">
        <f>SUM(C197)</f>
        <v>1062</v>
      </c>
      <c r="D196" s="131">
        <f>SUM(D197)</f>
        <v>1062</v>
      </c>
      <c r="E196" s="131">
        <f>SUM(E197)</f>
        <v>1062</v>
      </c>
      <c r="F196" s="131">
        <f t="shared" si="126"/>
        <v>1062</v>
      </c>
      <c r="G196" s="131">
        <f t="shared" si="126"/>
        <v>0</v>
      </c>
      <c r="H196" s="131">
        <f t="shared" si="126"/>
        <v>0</v>
      </c>
      <c r="I196" s="113">
        <f t="shared" si="126"/>
        <v>0</v>
      </c>
      <c r="J196" s="113"/>
      <c r="K196" s="1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</row>
    <row r="197" spans="1:840" ht="18.75" customHeight="1" x14ac:dyDescent="0.2">
      <c r="A197" s="8">
        <v>4221</v>
      </c>
      <c r="B197" s="48" t="s">
        <v>72</v>
      </c>
      <c r="C197" s="132">
        <v>1062</v>
      </c>
      <c r="D197" s="132">
        <v>1062</v>
      </c>
      <c r="E197" s="132">
        <v>1062</v>
      </c>
      <c r="F197" s="134">
        <v>1062</v>
      </c>
      <c r="G197" s="133">
        <v>0</v>
      </c>
      <c r="H197" s="133">
        <v>0</v>
      </c>
      <c r="I197" s="110">
        <v>0</v>
      </c>
      <c r="J197" s="110"/>
      <c r="K197" s="115"/>
    </row>
    <row r="198" spans="1:840" ht="39.75" customHeight="1" x14ac:dyDescent="0.2">
      <c r="A198" s="20"/>
      <c r="B198" s="53" t="s">
        <v>114</v>
      </c>
      <c r="C198" s="129">
        <f t="shared" ref="C198:I198" si="127">SUM(C199)</f>
        <v>3772.05</v>
      </c>
      <c r="D198" s="129">
        <f t="shared" si="127"/>
        <v>4046</v>
      </c>
      <c r="E198" s="129">
        <f t="shared" si="127"/>
        <v>5318.25</v>
      </c>
      <c r="F198" s="129">
        <f t="shared" si="127"/>
        <v>1118.25</v>
      </c>
      <c r="G198" s="129">
        <f t="shared" si="127"/>
        <v>4000</v>
      </c>
      <c r="H198" s="129">
        <f t="shared" si="127"/>
        <v>0</v>
      </c>
      <c r="I198" s="129">
        <f t="shared" si="127"/>
        <v>200</v>
      </c>
      <c r="J198" s="138">
        <v>0</v>
      </c>
      <c r="K198" s="138">
        <v>0</v>
      </c>
    </row>
    <row r="199" spans="1:840" ht="18.75" customHeight="1" x14ac:dyDescent="0.2">
      <c r="A199" s="18">
        <v>32</v>
      </c>
      <c r="B199" s="56" t="s">
        <v>91</v>
      </c>
      <c r="C199" s="130">
        <f>SUM(C202,C200)</f>
        <v>3772.05</v>
      </c>
      <c r="D199" s="130">
        <f>SUM(D202)</f>
        <v>4046</v>
      </c>
      <c r="E199" s="130">
        <f t="shared" ref="E199:K199" si="128">SUM(E202,E200)</f>
        <v>5318.25</v>
      </c>
      <c r="F199" s="130">
        <f t="shared" si="128"/>
        <v>1118.25</v>
      </c>
      <c r="G199" s="130">
        <f t="shared" si="128"/>
        <v>4000</v>
      </c>
      <c r="H199" s="130">
        <f t="shared" si="128"/>
        <v>0</v>
      </c>
      <c r="I199" s="130">
        <f t="shared" si="128"/>
        <v>200</v>
      </c>
      <c r="J199" s="139">
        <f t="shared" si="128"/>
        <v>0</v>
      </c>
      <c r="K199" s="139">
        <f t="shared" si="128"/>
        <v>0</v>
      </c>
    </row>
    <row r="200" spans="1:840" s="4" customFormat="1" ht="17.25" customHeight="1" x14ac:dyDescent="0.2">
      <c r="A200" s="19">
        <v>322</v>
      </c>
      <c r="B200" s="54" t="s">
        <v>61</v>
      </c>
      <c r="C200" s="131">
        <f>SUM(C201)</f>
        <v>401.41</v>
      </c>
      <c r="D200" s="131">
        <f t="shared" ref="D200:D202" si="129">SUM(D202)</f>
        <v>4046</v>
      </c>
      <c r="E200" s="131">
        <f t="shared" ref="E200:I200" si="130">SUM(E201)</f>
        <v>0</v>
      </c>
      <c r="F200" s="131">
        <f t="shared" si="130"/>
        <v>0</v>
      </c>
      <c r="G200" s="131">
        <f t="shared" si="130"/>
        <v>0</v>
      </c>
      <c r="H200" s="131">
        <f t="shared" si="130"/>
        <v>0</v>
      </c>
      <c r="I200" s="131">
        <f t="shared" si="130"/>
        <v>0</v>
      </c>
      <c r="J200" s="131"/>
      <c r="K200" s="13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</row>
    <row r="201" spans="1:840" ht="18.75" customHeight="1" x14ac:dyDescent="0.2">
      <c r="A201" s="17">
        <v>3221</v>
      </c>
      <c r="B201" s="55" t="s">
        <v>125</v>
      </c>
      <c r="C201" s="132">
        <v>401.41</v>
      </c>
      <c r="D201" s="132">
        <v>4046</v>
      </c>
      <c r="E201" s="132">
        <v>0</v>
      </c>
      <c r="F201" s="134">
        <v>0</v>
      </c>
      <c r="G201" s="133"/>
      <c r="H201" s="133">
        <v>0</v>
      </c>
      <c r="I201" s="134"/>
      <c r="J201" s="134"/>
      <c r="K201" s="134"/>
    </row>
    <row r="202" spans="1:840" s="4" customFormat="1" ht="17.25" customHeight="1" x14ac:dyDescent="0.2">
      <c r="A202" s="19">
        <v>323</v>
      </c>
      <c r="B202" s="54" t="s">
        <v>7</v>
      </c>
      <c r="C202" s="131">
        <f>SUM(C204,C203)</f>
        <v>3370.6400000000003</v>
      </c>
      <c r="D202" s="131">
        <f t="shared" si="129"/>
        <v>4046</v>
      </c>
      <c r="E202" s="131">
        <f>SUM(E204,E203)</f>
        <v>5318.25</v>
      </c>
      <c r="F202" s="131">
        <f t="shared" ref="F202:I202" si="131">SUM(F204,F203)</f>
        <v>1118.25</v>
      </c>
      <c r="G202" s="131">
        <f t="shared" si="131"/>
        <v>4000</v>
      </c>
      <c r="H202" s="131">
        <f t="shared" si="131"/>
        <v>0</v>
      </c>
      <c r="I202" s="131">
        <f t="shared" si="131"/>
        <v>200</v>
      </c>
      <c r="J202" s="131"/>
      <c r="K202" s="13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</row>
    <row r="203" spans="1:840" ht="18.75" customHeight="1" x14ac:dyDescent="0.2">
      <c r="A203" s="17">
        <v>3237</v>
      </c>
      <c r="B203" s="55" t="s">
        <v>115</v>
      </c>
      <c r="C203" s="132">
        <v>2020.64</v>
      </c>
      <c r="D203" s="132">
        <v>4046</v>
      </c>
      <c r="E203" s="132">
        <v>1118.25</v>
      </c>
      <c r="F203" s="134">
        <v>1118.25</v>
      </c>
      <c r="G203" s="133"/>
      <c r="H203" s="133">
        <v>0</v>
      </c>
      <c r="I203" s="134"/>
      <c r="J203" s="134"/>
      <c r="K203" s="134"/>
    </row>
    <row r="204" spans="1:840" ht="18.75" customHeight="1" x14ac:dyDescent="0.2">
      <c r="A204" s="17">
        <v>3239</v>
      </c>
      <c r="B204" s="55" t="s">
        <v>70</v>
      </c>
      <c r="C204" s="132">
        <v>1350</v>
      </c>
      <c r="D204" s="132">
        <v>4046</v>
      </c>
      <c r="E204" s="132">
        <v>4200</v>
      </c>
      <c r="F204" s="134">
        <v>0</v>
      </c>
      <c r="G204" s="133">
        <v>4000</v>
      </c>
      <c r="H204" s="133">
        <v>0</v>
      </c>
      <c r="I204" s="134">
        <v>200</v>
      </c>
      <c r="J204" s="134"/>
      <c r="K204" s="134"/>
    </row>
    <row r="205" spans="1:840" ht="42" customHeight="1" x14ac:dyDescent="0.2">
      <c r="A205" s="20"/>
      <c r="B205" s="53" t="s">
        <v>116</v>
      </c>
      <c r="C205" s="129">
        <f t="shared" ref="C205:I206" si="132">SUM(C206)</f>
        <v>0</v>
      </c>
      <c r="D205" s="129" t="e">
        <f t="shared" si="132"/>
        <v>#REF!</v>
      </c>
      <c r="E205" s="129">
        <f>SUM(E206,E209)</f>
        <v>27684.400000000001</v>
      </c>
      <c r="F205" s="129">
        <f t="shared" ref="F205:I205" si="133">SUM(F206,F209)</f>
        <v>5544.4</v>
      </c>
      <c r="G205" s="129">
        <f t="shared" si="133"/>
        <v>21150</v>
      </c>
      <c r="H205" s="129">
        <f t="shared" si="133"/>
        <v>0</v>
      </c>
      <c r="I205" s="129">
        <f t="shared" si="133"/>
        <v>990</v>
      </c>
      <c r="J205" s="138">
        <v>0</v>
      </c>
      <c r="K205" s="138">
        <v>0</v>
      </c>
    </row>
    <row r="206" spans="1:840" ht="19.5" customHeight="1" x14ac:dyDescent="0.2">
      <c r="A206" s="18">
        <v>32</v>
      </c>
      <c r="B206" s="56" t="s">
        <v>91</v>
      </c>
      <c r="C206" s="130">
        <f>SUM(C207)</f>
        <v>0</v>
      </c>
      <c r="D206" s="130" t="e">
        <f>SUM(#REF!,D207)</f>
        <v>#REF!</v>
      </c>
      <c r="E206" s="130">
        <f t="shared" si="132"/>
        <v>26275</v>
      </c>
      <c r="F206" s="130">
        <f t="shared" si="132"/>
        <v>5255</v>
      </c>
      <c r="G206" s="130">
        <f t="shared" si="132"/>
        <v>20250</v>
      </c>
      <c r="H206" s="130">
        <f t="shared" si="132"/>
        <v>0</v>
      </c>
      <c r="I206" s="130">
        <f t="shared" si="132"/>
        <v>770</v>
      </c>
      <c r="J206" s="139">
        <v>0</v>
      </c>
      <c r="K206" s="139">
        <v>0</v>
      </c>
    </row>
    <row r="207" spans="1:840" s="4" customFormat="1" ht="16.5" customHeight="1" x14ac:dyDescent="0.2">
      <c r="A207" s="19">
        <v>323</v>
      </c>
      <c r="B207" s="54" t="s">
        <v>7</v>
      </c>
      <c r="C207" s="131">
        <f>SUM(C208)</f>
        <v>0</v>
      </c>
      <c r="D207" s="131">
        <f>SUM(D208)</f>
        <v>0</v>
      </c>
      <c r="E207" s="131">
        <f>SUM(E208)</f>
        <v>26275</v>
      </c>
      <c r="F207" s="131">
        <f t="shared" ref="F207:I207" si="134">SUM(F208)</f>
        <v>5255</v>
      </c>
      <c r="G207" s="131">
        <f t="shared" si="134"/>
        <v>20250</v>
      </c>
      <c r="H207" s="131">
        <f t="shared" si="134"/>
        <v>0</v>
      </c>
      <c r="I207" s="131">
        <f t="shared" si="134"/>
        <v>770</v>
      </c>
      <c r="J207" s="140"/>
      <c r="K207" s="140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</row>
    <row r="208" spans="1:840" ht="18" customHeight="1" x14ac:dyDescent="0.2">
      <c r="A208" s="17">
        <v>3237</v>
      </c>
      <c r="B208" s="55" t="s">
        <v>30</v>
      </c>
      <c r="C208" s="132">
        <v>0</v>
      </c>
      <c r="D208" s="132">
        <v>0</v>
      </c>
      <c r="E208" s="132">
        <v>26275</v>
      </c>
      <c r="F208" s="134">
        <v>5255</v>
      </c>
      <c r="G208" s="133">
        <v>20250</v>
      </c>
      <c r="H208" s="133">
        <v>0</v>
      </c>
      <c r="I208" s="134">
        <v>770</v>
      </c>
      <c r="J208" s="134"/>
      <c r="K208" s="134"/>
    </row>
    <row r="209" spans="1:840" ht="18" customHeight="1" x14ac:dyDescent="0.2">
      <c r="A209" s="18">
        <v>42</v>
      </c>
      <c r="B209" s="56" t="s">
        <v>129</v>
      </c>
      <c r="C209" s="130">
        <f t="shared" ref="C209" si="135">SUM(C210,C212)</f>
        <v>0</v>
      </c>
      <c r="D209" s="130" t="e">
        <f>SUM(D210,D212)</f>
        <v>#REF!</v>
      </c>
      <c r="E209" s="130">
        <f>SUM(E210)</f>
        <v>1409.4</v>
      </c>
      <c r="F209" s="130">
        <f t="shared" ref="F209:I209" si="136">SUM(F210)</f>
        <v>289.39999999999998</v>
      </c>
      <c r="G209" s="130">
        <f t="shared" si="136"/>
        <v>900</v>
      </c>
      <c r="H209" s="130">
        <f t="shared" si="136"/>
        <v>0</v>
      </c>
      <c r="I209" s="130">
        <f t="shared" si="136"/>
        <v>220</v>
      </c>
      <c r="J209" s="139">
        <v>0</v>
      </c>
      <c r="K209" s="139">
        <v>0</v>
      </c>
    </row>
    <row r="210" spans="1:840" s="4" customFormat="1" ht="18" customHeight="1" x14ac:dyDescent="0.2">
      <c r="A210" s="19">
        <v>422</v>
      </c>
      <c r="B210" s="54" t="s">
        <v>84</v>
      </c>
      <c r="C210" s="131">
        <f t="shared" ref="C210:I210" si="137">SUM(C211)</f>
        <v>0</v>
      </c>
      <c r="D210" s="131">
        <f t="shared" si="137"/>
        <v>0</v>
      </c>
      <c r="E210" s="131">
        <f t="shared" si="137"/>
        <v>1409.4</v>
      </c>
      <c r="F210" s="131">
        <f t="shared" si="137"/>
        <v>289.39999999999998</v>
      </c>
      <c r="G210" s="131">
        <f t="shared" si="137"/>
        <v>900</v>
      </c>
      <c r="H210" s="131">
        <f t="shared" si="137"/>
        <v>0</v>
      </c>
      <c r="I210" s="131">
        <f t="shared" si="137"/>
        <v>220</v>
      </c>
      <c r="J210" s="140"/>
      <c r="K210" s="140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</row>
    <row r="211" spans="1:840" ht="17.25" customHeight="1" x14ac:dyDescent="0.2">
      <c r="A211" s="17">
        <v>4227</v>
      </c>
      <c r="B211" s="55" t="s">
        <v>130</v>
      </c>
      <c r="C211" s="132">
        <v>0</v>
      </c>
      <c r="D211" s="132">
        <v>0</v>
      </c>
      <c r="E211" s="132">
        <v>1409.4</v>
      </c>
      <c r="F211" s="134">
        <v>289.39999999999998</v>
      </c>
      <c r="G211" s="133">
        <v>900</v>
      </c>
      <c r="H211" s="133">
        <v>0</v>
      </c>
      <c r="I211" s="134">
        <v>220</v>
      </c>
      <c r="J211" s="134"/>
      <c r="K211" s="134"/>
    </row>
    <row r="212" spans="1:840" ht="26.25" customHeight="1" x14ac:dyDescent="0.2">
      <c r="A212" s="20"/>
      <c r="B212" s="53" t="s">
        <v>117</v>
      </c>
      <c r="C212" s="129">
        <f t="shared" ref="C212:K214" si="138">SUM(C213)</f>
        <v>0</v>
      </c>
      <c r="D212" s="129" t="e">
        <f t="shared" si="138"/>
        <v>#REF!</v>
      </c>
      <c r="E212" s="129">
        <f t="shared" si="138"/>
        <v>2569.34</v>
      </c>
      <c r="F212" s="129">
        <f t="shared" si="138"/>
        <v>453.34</v>
      </c>
      <c r="G212" s="129">
        <f t="shared" si="138"/>
        <v>1606</v>
      </c>
      <c r="H212" s="129">
        <f t="shared" si="138"/>
        <v>0</v>
      </c>
      <c r="I212" s="129">
        <f t="shared" si="138"/>
        <v>510</v>
      </c>
      <c r="J212" s="138">
        <v>0</v>
      </c>
      <c r="K212" s="138">
        <v>0</v>
      </c>
    </row>
    <row r="213" spans="1:840" ht="18.75" customHeight="1" x14ac:dyDescent="0.2">
      <c r="A213" s="18">
        <v>32</v>
      </c>
      <c r="B213" s="56" t="s">
        <v>91</v>
      </c>
      <c r="C213" s="130">
        <f>SUM(C214)</f>
        <v>0</v>
      </c>
      <c r="D213" s="130" t="e">
        <f>SUM(D214,#REF!)</f>
        <v>#REF!</v>
      </c>
      <c r="E213" s="130">
        <f>SUM(E214)</f>
        <v>2569.34</v>
      </c>
      <c r="F213" s="130">
        <f t="shared" si="138"/>
        <v>453.34</v>
      </c>
      <c r="G213" s="130">
        <f t="shared" si="138"/>
        <v>1606</v>
      </c>
      <c r="H213" s="130">
        <f t="shared" si="138"/>
        <v>0</v>
      </c>
      <c r="I213" s="130">
        <f t="shared" si="138"/>
        <v>510</v>
      </c>
      <c r="J213" s="139">
        <f t="shared" si="138"/>
        <v>0</v>
      </c>
      <c r="K213" s="139">
        <f t="shared" si="138"/>
        <v>0</v>
      </c>
    </row>
    <row r="214" spans="1:840" s="4" customFormat="1" ht="18" customHeight="1" x14ac:dyDescent="0.2">
      <c r="A214" s="19">
        <v>322</v>
      </c>
      <c r="B214" s="54" t="s">
        <v>61</v>
      </c>
      <c r="C214" s="131">
        <f t="shared" si="138"/>
        <v>0</v>
      </c>
      <c r="D214" s="131">
        <f t="shared" si="138"/>
        <v>0</v>
      </c>
      <c r="E214" s="131">
        <f t="shared" si="138"/>
        <v>2569.34</v>
      </c>
      <c r="F214" s="131">
        <f t="shared" si="138"/>
        <v>453.34</v>
      </c>
      <c r="G214" s="131">
        <f t="shared" si="138"/>
        <v>1606</v>
      </c>
      <c r="H214" s="131">
        <f t="shared" si="138"/>
        <v>0</v>
      </c>
      <c r="I214" s="131">
        <f t="shared" si="138"/>
        <v>510</v>
      </c>
      <c r="J214" s="140"/>
      <c r="K214" s="140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</row>
    <row r="215" spans="1:840" ht="19.5" customHeight="1" x14ac:dyDescent="0.2">
      <c r="A215" s="17">
        <v>3221</v>
      </c>
      <c r="B215" s="55" t="s">
        <v>95</v>
      </c>
      <c r="C215" s="132">
        <v>0</v>
      </c>
      <c r="D215" s="132">
        <v>0</v>
      </c>
      <c r="E215" s="132">
        <v>2569.34</v>
      </c>
      <c r="F215" s="134">
        <v>453.34</v>
      </c>
      <c r="G215" s="133">
        <v>1606</v>
      </c>
      <c r="H215" s="133">
        <v>0</v>
      </c>
      <c r="I215" s="134">
        <v>510</v>
      </c>
      <c r="J215" s="134"/>
      <c r="K215" s="134"/>
    </row>
    <row r="216" spans="1:840" ht="30" customHeight="1" x14ac:dyDescent="0.2">
      <c r="A216" s="20"/>
      <c r="B216" s="53" t="s">
        <v>118</v>
      </c>
      <c r="C216" s="129">
        <f t="shared" ref="C216:I218" si="139">SUM(C217)</f>
        <v>0</v>
      </c>
      <c r="D216" s="129">
        <f t="shared" si="139"/>
        <v>0</v>
      </c>
      <c r="E216" s="129">
        <f t="shared" si="139"/>
        <v>1200</v>
      </c>
      <c r="F216" s="129">
        <f t="shared" si="139"/>
        <v>250</v>
      </c>
      <c r="G216" s="129">
        <f t="shared" si="139"/>
        <v>0</v>
      </c>
      <c r="H216" s="129">
        <f t="shared" si="139"/>
        <v>800</v>
      </c>
      <c r="I216" s="129">
        <f t="shared" si="139"/>
        <v>150</v>
      </c>
      <c r="J216" s="138">
        <v>0</v>
      </c>
      <c r="K216" s="138">
        <v>0</v>
      </c>
    </row>
    <row r="217" spans="1:840" ht="18" customHeight="1" x14ac:dyDescent="0.2">
      <c r="A217" s="18">
        <v>32</v>
      </c>
      <c r="B217" s="56" t="s">
        <v>91</v>
      </c>
      <c r="C217" s="130">
        <f t="shared" ref="C217" si="140">SUM(C218,C220)</f>
        <v>0</v>
      </c>
      <c r="D217" s="130">
        <f>SUM(D218,D220)</f>
        <v>0</v>
      </c>
      <c r="E217" s="130">
        <f t="shared" ref="E217:I217" si="141">SUM(E218,E220)</f>
        <v>1200</v>
      </c>
      <c r="F217" s="130">
        <f t="shared" si="141"/>
        <v>250</v>
      </c>
      <c r="G217" s="130">
        <f t="shared" si="141"/>
        <v>0</v>
      </c>
      <c r="H217" s="130">
        <f t="shared" si="141"/>
        <v>800</v>
      </c>
      <c r="I217" s="130">
        <f t="shared" si="141"/>
        <v>150</v>
      </c>
      <c r="J217" s="139">
        <v>0</v>
      </c>
      <c r="K217" s="139">
        <v>0</v>
      </c>
    </row>
    <row r="218" spans="1:840" s="4" customFormat="1" ht="18" customHeight="1" x14ac:dyDescent="0.2">
      <c r="A218" s="19">
        <v>322</v>
      </c>
      <c r="B218" s="54" t="s">
        <v>61</v>
      </c>
      <c r="C218" s="131">
        <f t="shared" si="139"/>
        <v>0</v>
      </c>
      <c r="D218" s="131">
        <f t="shared" si="139"/>
        <v>0</v>
      </c>
      <c r="E218" s="131">
        <f t="shared" si="139"/>
        <v>300</v>
      </c>
      <c r="F218" s="131">
        <f t="shared" si="139"/>
        <v>250</v>
      </c>
      <c r="G218" s="131">
        <f t="shared" si="139"/>
        <v>0</v>
      </c>
      <c r="H218" s="131">
        <f t="shared" si="139"/>
        <v>0</v>
      </c>
      <c r="I218" s="131">
        <f t="shared" si="139"/>
        <v>50</v>
      </c>
      <c r="J218" s="140"/>
      <c r="K218" s="140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</row>
    <row r="219" spans="1:840" ht="18" customHeight="1" x14ac:dyDescent="0.2">
      <c r="A219" s="17">
        <v>3221</v>
      </c>
      <c r="B219" s="55" t="s">
        <v>95</v>
      </c>
      <c r="C219" s="132">
        <v>0</v>
      </c>
      <c r="D219" s="132">
        <v>0</v>
      </c>
      <c r="E219" s="132">
        <v>300</v>
      </c>
      <c r="F219" s="134">
        <v>250</v>
      </c>
      <c r="G219" s="133">
        <v>0</v>
      </c>
      <c r="H219" s="133">
        <v>0</v>
      </c>
      <c r="I219" s="134">
        <v>50</v>
      </c>
      <c r="J219" s="134"/>
      <c r="K219" s="134"/>
    </row>
    <row r="220" spans="1:840" s="39" customFormat="1" ht="18.75" customHeight="1" x14ac:dyDescent="0.2">
      <c r="A220" s="19">
        <v>323</v>
      </c>
      <c r="B220" s="54" t="s">
        <v>7</v>
      </c>
      <c r="C220" s="131">
        <f>SUM(C221,C222)</f>
        <v>0</v>
      </c>
      <c r="D220" s="131">
        <f>SUM(D221,D222)</f>
        <v>0</v>
      </c>
      <c r="E220" s="131">
        <f>SUM(E221,E222)</f>
        <v>900</v>
      </c>
      <c r="F220" s="131">
        <f t="shared" ref="F220:I220" si="142">SUM(F221,F222)</f>
        <v>0</v>
      </c>
      <c r="G220" s="131">
        <f t="shared" si="142"/>
        <v>0</v>
      </c>
      <c r="H220" s="131">
        <f t="shared" si="142"/>
        <v>800</v>
      </c>
      <c r="I220" s="131">
        <f t="shared" si="142"/>
        <v>100</v>
      </c>
      <c r="J220" s="140"/>
      <c r="K220" s="140"/>
    </row>
    <row r="221" spans="1:840" s="15" customFormat="1" ht="16.5" customHeight="1" x14ac:dyDescent="0.2">
      <c r="A221" s="17">
        <v>3237</v>
      </c>
      <c r="B221" s="55" t="s">
        <v>30</v>
      </c>
      <c r="C221" s="132">
        <v>0</v>
      </c>
      <c r="D221" s="132">
        <v>0</v>
      </c>
      <c r="E221" s="132">
        <v>300</v>
      </c>
      <c r="F221" s="134">
        <v>0</v>
      </c>
      <c r="G221" s="133">
        <v>0</v>
      </c>
      <c r="H221" s="133">
        <v>300</v>
      </c>
      <c r="I221" s="134">
        <v>0</v>
      </c>
      <c r="J221" s="134"/>
      <c r="K221" s="134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5"/>
      <c r="IK221" s="25"/>
      <c r="IL221" s="25"/>
      <c r="IM221" s="25"/>
      <c r="IN221" s="25"/>
      <c r="IO221" s="25"/>
      <c r="IP221" s="25"/>
      <c r="IQ221" s="25"/>
      <c r="IR221" s="25"/>
      <c r="IS221" s="25"/>
      <c r="IT221" s="25"/>
      <c r="IU221" s="25"/>
      <c r="IV221" s="25"/>
      <c r="IW221" s="25"/>
      <c r="IX221" s="25"/>
      <c r="IY221" s="25"/>
      <c r="IZ221" s="25"/>
      <c r="JA221" s="25"/>
      <c r="JB221" s="25"/>
      <c r="JC221" s="25"/>
      <c r="JD221" s="25"/>
      <c r="JE221" s="25"/>
      <c r="JF221" s="25"/>
      <c r="JG221" s="25"/>
      <c r="JH221" s="25"/>
      <c r="JI221" s="25"/>
      <c r="JJ221" s="25"/>
      <c r="JK221" s="25"/>
      <c r="JL221" s="25"/>
      <c r="JM221" s="25"/>
      <c r="JN221" s="25"/>
      <c r="JO221" s="25"/>
      <c r="JP221" s="25"/>
      <c r="JQ221" s="25"/>
      <c r="JR221" s="25"/>
      <c r="JS221" s="25"/>
      <c r="JT221" s="25"/>
      <c r="JU221" s="25"/>
      <c r="JV221" s="25"/>
      <c r="JW221" s="25"/>
      <c r="JX221" s="25"/>
      <c r="JY221" s="25"/>
      <c r="JZ221" s="25"/>
      <c r="KA221" s="25"/>
      <c r="KB221" s="25"/>
      <c r="KC221" s="25"/>
      <c r="KD221" s="25"/>
      <c r="KE221" s="25"/>
      <c r="KF221" s="25"/>
      <c r="KG221" s="25"/>
      <c r="KH221" s="25"/>
      <c r="KI221" s="25"/>
      <c r="KJ221" s="25"/>
      <c r="KK221" s="25"/>
      <c r="KL221" s="25"/>
      <c r="KM221" s="25"/>
      <c r="KN221" s="25"/>
      <c r="KO221" s="25"/>
      <c r="KP221" s="25"/>
      <c r="KQ221" s="25"/>
      <c r="KR221" s="25"/>
      <c r="KS221" s="25"/>
      <c r="KT221" s="25"/>
      <c r="KU221" s="25"/>
      <c r="KV221" s="25"/>
      <c r="KW221" s="25"/>
      <c r="KX221" s="25"/>
      <c r="KY221" s="25"/>
      <c r="KZ221" s="25"/>
      <c r="LA221" s="25"/>
      <c r="LB221" s="25"/>
      <c r="LC221" s="25"/>
      <c r="LD221" s="25"/>
      <c r="LE221" s="25"/>
      <c r="LF221" s="25"/>
      <c r="LG221" s="25"/>
      <c r="LH221" s="25"/>
      <c r="LI221" s="25"/>
      <c r="LJ221" s="25"/>
      <c r="LK221" s="25"/>
      <c r="LL221" s="25"/>
      <c r="LM221" s="25"/>
      <c r="LN221" s="25"/>
      <c r="LO221" s="25"/>
      <c r="LP221" s="25"/>
      <c r="LQ221" s="25"/>
      <c r="LR221" s="25"/>
      <c r="LS221" s="25"/>
      <c r="LT221" s="25"/>
      <c r="LU221" s="25"/>
      <c r="LV221" s="25"/>
      <c r="LW221" s="25"/>
      <c r="LX221" s="25"/>
      <c r="LY221" s="25"/>
      <c r="LZ221" s="25"/>
      <c r="MA221" s="25"/>
      <c r="MB221" s="25"/>
      <c r="MC221" s="25"/>
      <c r="MD221" s="25"/>
      <c r="ME221" s="25"/>
      <c r="MF221" s="25"/>
      <c r="MG221" s="25"/>
      <c r="MH221" s="25"/>
      <c r="MI221" s="25"/>
      <c r="MJ221" s="25"/>
      <c r="MK221" s="25"/>
      <c r="ML221" s="25"/>
      <c r="MM221" s="25"/>
      <c r="MN221" s="25"/>
      <c r="MO221" s="25"/>
      <c r="MP221" s="25"/>
      <c r="MQ221" s="25"/>
      <c r="MR221" s="25"/>
      <c r="MS221" s="25"/>
      <c r="MT221" s="25"/>
      <c r="MU221" s="25"/>
      <c r="MV221" s="25"/>
      <c r="MW221" s="25"/>
      <c r="MX221" s="25"/>
      <c r="MY221" s="25"/>
      <c r="MZ221" s="25"/>
      <c r="NA221" s="25"/>
      <c r="NB221" s="25"/>
      <c r="NC221" s="25"/>
      <c r="ND221" s="25"/>
      <c r="NE221" s="25"/>
      <c r="NF221" s="25"/>
      <c r="NG221" s="25"/>
      <c r="NH221" s="25"/>
      <c r="NI221" s="25"/>
      <c r="NJ221" s="25"/>
      <c r="NK221" s="25"/>
      <c r="NL221" s="25"/>
      <c r="NM221" s="25"/>
      <c r="NN221" s="25"/>
      <c r="NO221" s="25"/>
      <c r="NP221" s="25"/>
      <c r="NQ221" s="25"/>
      <c r="NR221" s="25"/>
      <c r="NS221" s="25"/>
      <c r="NT221" s="25"/>
      <c r="NU221" s="25"/>
      <c r="NV221" s="25"/>
      <c r="NW221" s="25"/>
      <c r="NX221" s="25"/>
      <c r="NY221" s="25"/>
      <c r="NZ221" s="25"/>
      <c r="OA221" s="25"/>
      <c r="OB221" s="25"/>
      <c r="OC221" s="25"/>
      <c r="OD221" s="25"/>
      <c r="OE221" s="25"/>
      <c r="OF221" s="25"/>
      <c r="OG221" s="25"/>
      <c r="OH221" s="25"/>
      <c r="OI221" s="25"/>
      <c r="OJ221" s="25"/>
      <c r="OK221" s="25"/>
      <c r="OL221" s="25"/>
      <c r="OM221" s="25"/>
      <c r="ON221" s="25"/>
      <c r="OO221" s="25"/>
      <c r="OP221" s="25"/>
      <c r="OQ221" s="25"/>
      <c r="OR221" s="25"/>
      <c r="OS221" s="25"/>
      <c r="OT221" s="25"/>
      <c r="OU221" s="25"/>
      <c r="OV221" s="25"/>
      <c r="OW221" s="25"/>
      <c r="OX221" s="25"/>
      <c r="OY221" s="25"/>
      <c r="OZ221" s="25"/>
      <c r="PA221" s="25"/>
      <c r="PB221" s="25"/>
      <c r="PC221" s="25"/>
      <c r="PD221" s="25"/>
      <c r="PE221" s="25"/>
      <c r="PF221" s="25"/>
      <c r="PG221" s="25"/>
      <c r="PH221" s="25"/>
      <c r="PI221" s="25"/>
      <c r="PJ221" s="25"/>
      <c r="PK221" s="25"/>
      <c r="PL221" s="25"/>
      <c r="PM221" s="25"/>
      <c r="PN221" s="25"/>
      <c r="PO221" s="25"/>
      <c r="PP221" s="25"/>
      <c r="PQ221" s="25"/>
      <c r="PR221" s="25"/>
      <c r="PS221" s="25"/>
      <c r="PT221" s="25"/>
      <c r="PU221" s="25"/>
      <c r="PV221" s="25"/>
      <c r="PW221" s="25"/>
      <c r="PX221" s="25"/>
      <c r="PY221" s="25"/>
      <c r="PZ221" s="25"/>
      <c r="QA221" s="25"/>
      <c r="QB221" s="25"/>
      <c r="QC221" s="25"/>
      <c r="QD221" s="25"/>
      <c r="QE221" s="25"/>
      <c r="QF221" s="25"/>
      <c r="QG221" s="25"/>
      <c r="QH221" s="25"/>
      <c r="QI221" s="25"/>
      <c r="QJ221" s="25"/>
      <c r="QK221" s="25"/>
      <c r="QL221" s="25"/>
      <c r="QM221" s="25"/>
      <c r="QN221" s="25"/>
      <c r="QO221" s="25"/>
      <c r="QP221" s="25"/>
      <c r="QQ221" s="25"/>
      <c r="QR221" s="25"/>
      <c r="QS221" s="25"/>
      <c r="QT221" s="25"/>
      <c r="QU221" s="25"/>
      <c r="QV221" s="25"/>
      <c r="QW221" s="25"/>
      <c r="QX221" s="25"/>
      <c r="QY221" s="25"/>
      <c r="QZ221" s="25"/>
      <c r="RA221" s="25"/>
      <c r="RB221" s="25"/>
      <c r="RC221" s="25"/>
      <c r="RD221" s="25"/>
      <c r="RE221" s="25"/>
      <c r="RF221" s="25"/>
      <c r="RG221" s="25"/>
      <c r="RH221" s="25"/>
      <c r="RI221" s="25"/>
      <c r="RJ221" s="25"/>
      <c r="RK221" s="25"/>
      <c r="RL221" s="25"/>
      <c r="RM221" s="25"/>
      <c r="RN221" s="25"/>
      <c r="RO221" s="25"/>
      <c r="RP221" s="25"/>
      <c r="RQ221" s="25"/>
      <c r="RR221" s="25"/>
      <c r="RS221" s="25"/>
      <c r="RT221" s="25"/>
      <c r="RU221" s="25"/>
      <c r="RV221" s="25"/>
      <c r="RW221" s="25"/>
      <c r="RX221" s="25"/>
      <c r="RY221" s="25"/>
      <c r="RZ221" s="25"/>
      <c r="SA221" s="25"/>
      <c r="SB221" s="25"/>
      <c r="SC221" s="25"/>
      <c r="SD221" s="25"/>
      <c r="SE221" s="25"/>
      <c r="SF221" s="25"/>
      <c r="SG221" s="25"/>
      <c r="SH221" s="25"/>
      <c r="SI221" s="25"/>
      <c r="SJ221" s="25"/>
      <c r="SK221" s="25"/>
      <c r="SL221" s="25"/>
      <c r="SM221" s="25"/>
      <c r="SN221" s="25"/>
      <c r="SO221" s="25"/>
      <c r="SP221" s="25"/>
      <c r="SQ221" s="25"/>
      <c r="SR221" s="25"/>
      <c r="SS221" s="25"/>
      <c r="ST221" s="25"/>
      <c r="SU221" s="25"/>
      <c r="SV221" s="25"/>
      <c r="SW221" s="25"/>
      <c r="SX221" s="25"/>
      <c r="SY221" s="25"/>
      <c r="SZ221" s="25"/>
      <c r="TA221" s="25"/>
      <c r="TB221" s="25"/>
      <c r="TC221" s="25"/>
      <c r="TD221" s="25"/>
      <c r="TE221" s="25"/>
      <c r="TF221" s="25"/>
      <c r="TG221" s="25"/>
      <c r="TH221" s="25"/>
      <c r="TI221" s="25"/>
      <c r="TJ221" s="25"/>
      <c r="TK221" s="25"/>
      <c r="TL221" s="25"/>
      <c r="TM221" s="25"/>
      <c r="TN221" s="25"/>
      <c r="TO221" s="25"/>
      <c r="TP221" s="25"/>
      <c r="TQ221" s="25"/>
      <c r="TR221" s="25"/>
      <c r="TS221" s="25"/>
      <c r="TT221" s="25"/>
      <c r="TU221" s="25"/>
      <c r="TV221" s="25"/>
      <c r="TW221" s="25"/>
      <c r="TX221" s="25"/>
      <c r="TY221" s="25"/>
      <c r="TZ221" s="25"/>
      <c r="UA221" s="25"/>
      <c r="UB221" s="25"/>
      <c r="UC221" s="25"/>
      <c r="UD221" s="25"/>
      <c r="UE221" s="25"/>
      <c r="UF221" s="25"/>
      <c r="UG221" s="25"/>
      <c r="UH221" s="25"/>
      <c r="UI221" s="25"/>
      <c r="UJ221" s="25"/>
      <c r="UK221" s="25"/>
      <c r="UL221" s="25"/>
      <c r="UM221" s="25"/>
      <c r="UN221" s="25"/>
      <c r="UO221" s="25"/>
      <c r="UP221" s="25"/>
      <c r="UQ221" s="25"/>
      <c r="UR221" s="25"/>
      <c r="US221" s="25"/>
      <c r="UT221" s="25"/>
      <c r="UU221" s="25"/>
      <c r="UV221" s="25"/>
      <c r="UW221" s="25"/>
      <c r="UX221" s="25"/>
      <c r="UY221" s="25"/>
      <c r="UZ221" s="25"/>
      <c r="VA221" s="25"/>
      <c r="VB221" s="25"/>
      <c r="VC221" s="25"/>
      <c r="VD221" s="25"/>
      <c r="VE221" s="25"/>
      <c r="VF221" s="25"/>
      <c r="VG221" s="25"/>
      <c r="VH221" s="25"/>
      <c r="VI221" s="25"/>
      <c r="VJ221" s="25"/>
      <c r="VK221" s="25"/>
      <c r="VL221" s="25"/>
      <c r="VM221" s="25"/>
      <c r="VN221" s="25"/>
      <c r="VO221" s="25"/>
      <c r="VP221" s="25"/>
      <c r="VQ221" s="25"/>
      <c r="VR221" s="25"/>
      <c r="VS221" s="25"/>
      <c r="VT221" s="25"/>
      <c r="VU221" s="25"/>
      <c r="VV221" s="25"/>
      <c r="VW221" s="25"/>
      <c r="VX221" s="25"/>
      <c r="VY221" s="25"/>
      <c r="VZ221" s="25"/>
      <c r="WA221" s="25"/>
      <c r="WB221" s="25"/>
      <c r="WC221" s="25"/>
      <c r="WD221" s="25"/>
      <c r="WE221" s="25"/>
      <c r="WF221" s="25"/>
      <c r="WG221" s="25"/>
      <c r="WH221" s="25"/>
      <c r="WI221" s="25"/>
      <c r="WJ221" s="25"/>
      <c r="WK221" s="25"/>
      <c r="WL221" s="25"/>
      <c r="WM221" s="25"/>
      <c r="WN221" s="25"/>
      <c r="WO221" s="25"/>
      <c r="WP221" s="25"/>
      <c r="WQ221" s="25"/>
      <c r="WR221" s="25"/>
      <c r="WS221" s="25"/>
      <c r="WT221" s="25"/>
      <c r="WU221" s="25"/>
      <c r="WV221" s="25"/>
      <c r="WW221" s="25"/>
      <c r="WX221" s="25"/>
      <c r="WY221" s="25"/>
      <c r="WZ221" s="25"/>
      <c r="XA221" s="25"/>
      <c r="XB221" s="25"/>
      <c r="XC221" s="25"/>
      <c r="XD221" s="25"/>
      <c r="XE221" s="25"/>
      <c r="XF221" s="25"/>
      <c r="XG221" s="25"/>
      <c r="XH221" s="25"/>
      <c r="XI221" s="25"/>
      <c r="XJ221" s="25"/>
      <c r="XK221" s="25"/>
      <c r="XL221" s="25"/>
      <c r="XM221" s="25"/>
      <c r="XN221" s="25"/>
      <c r="XO221" s="25"/>
      <c r="XP221" s="25"/>
      <c r="XQ221" s="25"/>
      <c r="XR221" s="25"/>
      <c r="XS221" s="25"/>
      <c r="XT221" s="25"/>
      <c r="XU221" s="25"/>
      <c r="XV221" s="25"/>
      <c r="XW221" s="25"/>
      <c r="XX221" s="25"/>
      <c r="XY221" s="25"/>
      <c r="XZ221" s="25"/>
      <c r="YA221" s="25"/>
      <c r="YB221" s="25"/>
      <c r="YC221" s="25"/>
      <c r="YD221" s="25"/>
      <c r="YE221" s="25"/>
      <c r="YF221" s="25"/>
      <c r="YG221" s="25"/>
      <c r="YH221" s="25"/>
      <c r="YI221" s="25"/>
      <c r="YJ221" s="25"/>
      <c r="YK221" s="25"/>
      <c r="YL221" s="25"/>
      <c r="YM221" s="25"/>
      <c r="YN221" s="25"/>
      <c r="YO221" s="25"/>
      <c r="YP221" s="25"/>
      <c r="YQ221" s="25"/>
      <c r="YR221" s="25"/>
      <c r="YS221" s="25"/>
      <c r="YT221" s="25"/>
      <c r="YU221" s="25"/>
      <c r="YV221" s="25"/>
      <c r="YW221" s="25"/>
      <c r="YX221" s="25"/>
      <c r="YY221" s="25"/>
      <c r="YZ221" s="25"/>
      <c r="ZA221" s="25"/>
      <c r="ZB221" s="25"/>
      <c r="ZC221" s="25"/>
      <c r="ZD221" s="25"/>
      <c r="ZE221" s="25"/>
      <c r="ZF221" s="25"/>
      <c r="ZG221" s="25"/>
      <c r="ZH221" s="25"/>
      <c r="ZI221" s="25"/>
      <c r="ZJ221" s="25"/>
      <c r="ZK221" s="25"/>
      <c r="ZL221" s="25"/>
      <c r="ZM221" s="25"/>
      <c r="ZN221" s="25"/>
      <c r="ZO221" s="25"/>
      <c r="ZP221" s="25"/>
      <c r="ZQ221" s="25"/>
      <c r="ZR221" s="25"/>
      <c r="ZS221" s="25"/>
      <c r="ZT221" s="25"/>
      <c r="ZU221" s="25"/>
      <c r="ZV221" s="25"/>
      <c r="ZW221" s="25"/>
      <c r="ZX221" s="25"/>
      <c r="ZY221" s="25"/>
      <c r="ZZ221" s="25"/>
      <c r="AAA221" s="25"/>
      <c r="AAB221" s="25"/>
      <c r="AAC221" s="25"/>
      <c r="AAD221" s="25"/>
      <c r="AAE221" s="25"/>
      <c r="AAF221" s="25"/>
      <c r="AAG221" s="25"/>
      <c r="AAH221" s="25"/>
      <c r="AAI221" s="25"/>
      <c r="AAJ221" s="25"/>
      <c r="AAK221" s="25"/>
      <c r="AAL221" s="25"/>
      <c r="AAM221" s="25"/>
      <c r="AAN221" s="25"/>
      <c r="AAO221" s="25"/>
      <c r="AAP221" s="25"/>
      <c r="AAQ221" s="25"/>
      <c r="AAR221" s="25"/>
      <c r="AAS221" s="25"/>
      <c r="AAT221" s="25"/>
      <c r="AAU221" s="25"/>
      <c r="AAV221" s="25"/>
      <c r="AAW221" s="25"/>
      <c r="AAX221" s="25"/>
      <c r="AAY221" s="25"/>
      <c r="AAZ221" s="25"/>
      <c r="ABA221" s="25"/>
      <c r="ABB221" s="25"/>
      <c r="ABC221" s="25"/>
      <c r="ABD221" s="25"/>
      <c r="ABE221" s="25"/>
      <c r="ABF221" s="25"/>
      <c r="ABG221" s="25"/>
      <c r="ABH221" s="25"/>
      <c r="ABI221" s="25"/>
      <c r="ABJ221" s="25"/>
      <c r="ABK221" s="25"/>
      <c r="ABL221" s="25"/>
      <c r="ABM221" s="25"/>
      <c r="ABN221" s="25"/>
      <c r="ABO221" s="25"/>
      <c r="ABP221" s="25"/>
      <c r="ABQ221" s="25"/>
      <c r="ABR221" s="25"/>
      <c r="ABS221" s="25"/>
      <c r="ABT221" s="25"/>
      <c r="ABU221" s="25"/>
      <c r="ABV221" s="25"/>
      <c r="ABW221" s="25"/>
      <c r="ABX221" s="25"/>
      <c r="ABY221" s="25"/>
      <c r="ABZ221" s="25"/>
      <c r="ACA221" s="25"/>
      <c r="ACB221" s="25"/>
      <c r="ACC221" s="25"/>
      <c r="ACD221" s="25"/>
      <c r="ACE221" s="25"/>
      <c r="ACF221" s="25"/>
      <c r="ACG221" s="25"/>
      <c r="ACH221" s="25"/>
      <c r="ACI221" s="25"/>
      <c r="ACJ221" s="25"/>
      <c r="ACK221" s="25"/>
      <c r="ACL221" s="25"/>
      <c r="ACM221" s="25"/>
      <c r="ACN221" s="25"/>
      <c r="ACO221" s="25"/>
      <c r="ACP221" s="25"/>
      <c r="ACQ221" s="25"/>
      <c r="ACR221" s="25"/>
      <c r="ACS221" s="25"/>
      <c r="ACT221" s="25"/>
      <c r="ACU221" s="25"/>
      <c r="ACV221" s="25"/>
      <c r="ACW221" s="25"/>
      <c r="ACX221" s="25"/>
      <c r="ACY221" s="25"/>
      <c r="ACZ221" s="25"/>
      <c r="ADA221" s="25"/>
      <c r="ADB221" s="25"/>
      <c r="ADC221" s="25"/>
      <c r="ADD221" s="25"/>
      <c r="ADE221" s="25"/>
      <c r="ADF221" s="25"/>
      <c r="ADG221" s="25"/>
      <c r="ADH221" s="25"/>
      <c r="ADI221" s="25"/>
      <c r="ADJ221" s="25"/>
      <c r="ADK221" s="25"/>
      <c r="ADL221" s="25"/>
      <c r="ADM221" s="25"/>
      <c r="ADN221" s="25"/>
      <c r="ADO221" s="25"/>
      <c r="ADP221" s="25"/>
      <c r="ADQ221" s="25"/>
      <c r="ADR221" s="25"/>
      <c r="ADS221" s="25"/>
      <c r="ADT221" s="25"/>
      <c r="ADU221" s="25"/>
      <c r="ADV221" s="25"/>
      <c r="ADW221" s="25"/>
      <c r="ADX221" s="25"/>
      <c r="ADY221" s="25"/>
      <c r="ADZ221" s="25"/>
      <c r="AEA221" s="25"/>
      <c r="AEB221" s="25"/>
      <c r="AEC221" s="25"/>
      <c r="AED221" s="25"/>
      <c r="AEE221" s="25"/>
      <c r="AEF221" s="25"/>
      <c r="AEG221" s="25"/>
      <c r="AEH221" s="25"/>
      <c r="AEI221" s="25"/>
      <c r="AEJ221" s="25"/>
      <c r="AEK221" s="25"/>
      <c r="AEL221" s="25"/>
      <c r="AEM221" s="25"/>
      <c r="AEN221" s="25"/>
      <c r="AEO221" s="25"/>
      <c r="AEP221" s="25"/>
      <c r="AEQ221" s="25"/>
      <c r="AER221" s="25"/>
      <c r="AES221" s="25"/>
      <c r="AET221" s="25"/>
      <c r="AEU221" s="25"/>
      <c r="AEV221" s="25"/>
      <c r="AEW221" s="25"/>
      <c r="AEX221" s="25"/>
      <c r="AEY221" s="25"/>
      <c r="AEZ221" s="25"/>
      <c r="AFA221" s="25"/>
      <c r="AFB221" s="25"/>
      <c r="AFC221" s="25"/>
      <c r="AFD221" s="25"/>
      <c r="AFE221" s="25"/>
      <c r="AFF221" s="25"/>
      <c r="AFG221" s="25"/>
      <c r="AFH221" s="25"/>
    </row>
    <row r="222" spans="1:840" ht="18" customHeight="1" x14ac:dyDescent="0.2">
      <c r="A222" s="17">
        <v>3239</v>
      </c>
      <c r="B222" s="55" t="s">
        <v>70</v>
      </c>
      <c r="C222" s="132">
        <v>0</v>
      </c>
      <c r="D222" s="132">
        <v>0</v>
      </c>
      <c r="E222" s="132">
        <v>600</v>
      </c>
      <c r="F222" s="134">
        <v>0</v>
      </c>
      <c r="G222" s="133">
        <v>0</v>
      </c>
      <c r="H222" s="133">
        <v>500</v>
      </c>
      <c r="I222" s="134">
        <v>100</v>
      </c>
      <c r="J222" s="134"/>
      <c r="K222" s="134"/>
    </row>
    <row r="223" spans="1:840" ht="33" customHeight="1" x14ac:dyDescent="0.25">
      <c r="A223" s="20"/>
      <c r="B223" s="91" t="s">
        <v>137</v>
      </c>
      <c r="C223" s="129">
        <f t="shared" ref="C223:I223" si="143">SUM(C224)</f>
        <v>6800</v>
      </c>
      <c r="D223" s="129" t="e">
        <f t="shared" si="143"/>
        <v>#REF!</v>
      </c>
      <c r="E223" s="129">
        <f t="shared" si="143"/>
        <v>0</v>
      </c>
      <c r="F223" s="129">
        <f t="shared" si="143"/>
        <v>0</v>
      </c>
      <c r="G223" s="129">
        <f t="shared" si="143"/>
        <v>0</v>
      </c>
      <c r="H223" s="129">
        <f t="shared" si="143"/>
        <v>0</v>
      </c>
      <c r="I223" s="129">
        <f t="shared" si="143"/>
        <v>0</v>
      </c>
      <c r="J223" s="138">
        <v>0</v>
      </c>
      <c r="K223" s="138">
        <v>0</v>
      </c>
    </row>
    <row r="224" spans="1:840" ht="19.5" customHeight="1" x14ac:dyDescent="0.2">
      <c r="A224" s="18">
        <v>32</v>
      </c>
      <c r="B224" s="56" t="s">
        <v>91</v>
      </c>
      <c r="C224" s="130">
        <f>SUM(C225)</f>
        <v>6800</v>
      </c>
      <c r="D224" s="130" t="e">
        <f>SUM(#REF!,#REF!)</f>
        <v>#REF!</v>
      </c>
      <c r="E224" s="130">
        <f t="shared" ref="E224:I224" si="144">SUM(E225)</f>
        <v>0</v>
      </c>
      <c r="F224" s="130">
        <f t="shared" si="144"/>
        <v>0</v>
      </c>
      <c r="G224" s="130">
        <f t="shared" si="144"/>
        <v>0</v>
      </c>
      <c r="H224" s="130">
        <f t="shared" si="144"/>
        <v>0</v>
      </c>
      <c r="I224" s="130">
        <f t="shared" si="144"/>
        <v>0</v>
      </c>
      <c r="J224" s="139">
        <v>0</v>
      </c>
      <c r="K224" s="139">
        <v>0</v>
      </c>
    </row>
    <row r="225" spans="1:840" s="4" customFormat="1" ht="18" customHeight="1" x14ac:dyDescent="0.2">
      <c r="A225" s="19">
        <v>323</v>
      </c>
      <c r="B225" s="54" t="s">
        <v>7</v>
      </c>
      <c r="C225" s="131">
        <f t="shared" ref="C225:I225" si="145">SUM(C226)</f>
        <v>6800</v>
      </c>
      <c r="D225" s="131">
        <f t="shared" si="145"/>
        <v>0</v>
      </c>
      <c r="E225" s="131">
        <f t="shared" si="145"/>
        <v>0</v>
      </c>
      <c r="F225" s="131">
        <f t="shared" si="145"/>
        <v>0</v>
      </c>
      <c r="G225" s="131">
        <f t="shared" si="145"/>
        <v>0</v>
      </c>
      <c r="H225" s="131">
        <f t="shared" si="145"/>
        <v>0</v>
      </c>
      <c r="I225" s="131">
        <f t="shared" si="145"/>
        <v>0</v>
      </c>
      <c r="J225" s="140"/>
      <c r="K225" s="140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</row>
    <row r="226" spans="1:840" ht="17.25" customHeight="1" x14ac:dyDescent="0.2">
      <c r="A226" s="17">
        <v>3237</v>
      </c>
      <c r="B226" s="55" t="s">
        <v>30</v>
      </c>
      <c r="C226" s="132">
        <v>6800</v>
      </c>
      <c r="D226" s="132">
        <v>0</v>
      </c>
      <c r="E226" s="132">
        <v>0</v>
      </c>
      <c r="F226" s="134">
        <v>0</v>
      </c>
      <c r="G226" s="133">
        <v>0</v>
      </c>
      <c r="H226" s="133">
        <v>0</v>
      </c>
      <c r="I226" s="134">
        <v>0</v>
      </c>
      <c r="J226" s="134"/>
      <c r="K226" s="134"/>
    </row>
    <row r="227" spans="1:840" ht="32.25" customHeight="1" x14ac:dyDescent="0.25">
      <c r="A227" s="20"/>
      <c r="B227" s="91" t="s">
        <v>126</v>
      </c>
      <c r="C227" s="129">
        <f t="shared" ref="C227:I229" si="146">SUM(C228)</f>
        <v>6589</v>
      </c>
      <c r="D227" s="129">
        <f t="shared" si="146"/>
        <v>0</v>
      </c>
      <c r="E227" s="129">
        <f t="shared" si="146"/>
        <v>0</v>
      </c>
      <c r="F227" s="129">
        <f t="shared" si="146"/>
        <v>0</v>
      </c>
      <c r="G227" s="129">
        <f t="shared" si="146"/>
        <v>0</v>
      </c>
      <c r="H227" s="129">
        <f t="shared" si="146"/>
        <v>0</v>
      </c>
      <c r="I227" s="129">
        <f t="shared" si="146"/>
        <v>0</v>
      </c>
      <c r="J227" s="138">
        <v>0</v>
      </c>
      <c r="K227" s="138">
        <v>0</v>
      </c>
    </row>
    <row r="228" spans="1:840" ht="18" customHeight="1" x14ac:dyDescent="0.2">
      <c r="A228" s="18">
        <v>32</v>
      </c>
      <c r="B228" s="56" t="s">
        <v>91</v>
      </c>
      <c r="C228" s="130">
        <f t="shared" ref="C228" si="147">SUM(C229,C231)</f>
        <v>6589</v>
      </c>
      <c r="D228" s="130">
        <f>SUM(D229,D231)</f>
        <v>0</v>
      </c>
      <c r="E228" s="130">
        <f t="shared" ref="E228:I228" si="148">SUM(E229,E231)</f>
        <v>0</v>
      </c>
      <c r="F228" s="130">
        <f t="shared" si="148"/>
        <v>0</v>
      </c>
      <c r="G228" s="130">
        <f t="shared" si="148"/>
        <v>0</v>
      </c>
      <c r="H228" s="130">
        <f t="shared" si="148"/>
        <v>0</v>
      </c>
      <c r="I228" s="130">
        <f t="shared" si="148"/>
        <v>0</v>
      </c>
      <c r="J228" s="139">
        <v>0</v>
      </c>
      <c r="K228" s="139">
        <v>0</v>
      </c>
    </row>
    <row r="229" spans="1:840" s="4" customFormat="1" ht="18" customHeight="1" x14ac:dyDescent="0.2">
      <c r="A229" s="19">
        <v>322</v>
      </c>
      <c r="B229" s="54" t="s">
        <v>61</v>
      </c>
      <c r="C229" s="131">
        <f t="shared" si="146"/>
        <v>270</v>
      </c>
      <c r="D229" s="131">
        <f t="shared" si="146"/>
        <v>0</v>
      </c>
      <c r="E229" s="131">
        <f t="shared" si="146"/>
        <v>0</v>
      </c>
      <c r="F229" s="131">
        <f t="shared" si="146"/>
        <v>0</v>
      </c>
      <c r="G229" s="131">
        <f t="shared" si="146"/>
        <v>0</v>
      </c>
      <c r="H229" s="131">
        <f t="shared" si="146"/>
        <v>0</v>
      </c>
      <c r="I229" s="131">
        <f t="shared" si="146"/>
        <v>0</v>
      </c>
      <c r="J229" s="140"/>
      <c r="K229" s="140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</row>
    <row r="230" spans="1:840" ht="15.75" customHeight="1" x14ac:dyDescent="0.2">
      <c r="A230" s="17">
        <v>3221</v>
      </c>
      <c r="B230" s="55" t="s">
        <v>95</v>
      </c>
      <c r="C230" s="132">
        <v>270</v>
      </c>
      <c r="D230" s="132">
        <v>0</v>
      </c>
      <c r="E230" s="132">
        <v>0</v>
      </c>
      <c r="F230" s="134">
        <v>0</v>
      </c>
      <c r="G230" s="133">
        <v>0</v>
      </c>
      <c r="H230" s="133">
        <v>0</v>
      </c>
      <c r="I230" s="134">
        <v>0</v>
      </c>
      <c r="J230" s="134"/>
      <c r="K230" s="134"/>
    </row>
    <row r="231" spans="1:840" s="39" customFormat="1" ht="18.75" customHeight="1" x14ac:dyDescent="0.2">
      <c r="A231" s="19">
        <v>323</v>
      </c>
      <c r="B231" s="54" t="s">
        <v>7</v>
      </c>
      <c r="C231" s="131">
        <f>SUM(C232,C233)</f>
        <v>6319</v>
      </c>
      <c r="D231" s="131">
        <f>SUM(D232,D233)</f>
        <v>0</v>
      </c>
      <c r="E231" s="131">
        <f>SUM(E232,E233)</f>
        <v>0</v>
      </c>
      <c r="F231" s="131">
        <f t="shared" ref="F231:I231" si="149">SUM(F232,F233)</f>
        <v>0</v>
      </c>
      <c r="G231" s="131">
        <f t="shared" si="149"/>
        <v>0</v>
      </c>
      <c r="H231" s="131">
        <f t="shared" si="149"/>
        <v>0</v>
      </c>
      <c r="I231" s="131">
        <f t="shared" si="149"/>
        <v>0</v>
      </c>
      <c r="J231" s="140"/>
      <c r="K231" s="140"/>
    </row>
    <row r="232" spans="1:840" s="15" customFormat="1" ht="16.5" customHeight="1" x14ac:dyDescent="0.2">
      <c r="A232" s="17">
        <v>3237</v>
      </c>
      <c r="B232" s="55" t="s">
        <v>30</v>
      </c>
      <c r="C232" s="132">
        <v>3319</v>
      </c>
      <c r="D232" s="132">
        <v>0</v>
      </c>
      <c r="E232" s="132">
        <v>0</v>
      </c>
      <c r="F232" s="134">
        <v>0</v>
      </c>
      <c r="G232" s="133">
        <v>0</v>
      </c>
      <c r="H232" s="133">
        <v>0</v>
      </c>
      <c r="I232" s="134">
        <v>0</v>
      </c>
      <c r="J232" s="134"/>
      <c r="K232" s="134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  <c r="HW232" s="25"/>
      <c r="HX232" s="25"/>
      <c r="HY232" s="25"/>
      <c r="HZ232" s="25"/>
      <c r="IA232" s="25"/>
      <c r="IB232" s="25"/>
      <c r="IC232" s="25"/>
      <c r="ID232" s="25"/>
      <c r="IE232" s="25"/>
      <c r="IF232" s="25"/>
      <c r="IG232" s="25"/>
      <c r="IH232" s="25"/>
      <c r="II232" s="25"/>
      <c r="IJ232" s="25"/>
      <c r="IK232" s="25"/>
      <c r="IL232" s="25"/>
      <c r="IM232" s="25"/>
      <c r="IN232" s="25"/>
      <c r="IO232" s="25"/>
      <c r="IP232" s="25"/>
      <c r="IQ232" s="25"/>
      <c r="IR232" s="25"/>
      <c r="IS232" s="25"/>
      <c r="IT232" s="25"/>
      <c r="IU232" s="25"/>
      <c r="IV232" s="25"/>
      <c r="IW232" s="25"/>
      <c r="IX232" s="25"/>
      <c r="IY232" s="25"/>
      <c r="IZ232" s="25"/>
      <c r="JA232" s="25"/>
      <c r="JB232" s="25"/>
      <c r="JC232" s="25"/>
      <c r="JD232" s="25"/>
      <c r="JE232" s="25"/>
      <c r="JF232" s="25"/>
      <c r="JG232" s="25"/>
      <c r="JH232" s="25"/>
      <c r="JI232" s="25"/>
      <c r="JJ232" s="25"/>
      <c r="JK232" s="25"/>
      <c r="JL232" s="25"/>
      <c r="JM232" s="25"/>
      <c r="JN232" s="25"/>
      <c r="JO232" s="25"/>
      <c r="JP232" s="25"/>
      <c r="JQ232" s="25"/>
      <c r="JR232" s="25"/>
      <c r="JS232" s="25"/>
      <c r="JT232" s="25"/>
      <c r="JU232" s="25"/>
      <c r="JV232" s="25"/>
      <c r="JW232" s="25"/>
      <c r="JX232" s="25"/>
      <c r="JY232" s="25"/>
      <c r="JZ232" s="25"/>
      <c r="KA232" s="25"/>
      <c r="KB232" s="25"/>
      <c r="KC232" s="25"/>
      <c r="KD232" s="25"/>
      <c r="KE232" s="25"/>
      <c r="KF232" s="25"/>
      <c r="KG232" s="25"/>
      <c r="KH232" s="25"/>
      <c r="KI232" s="25"/>
      <c r="KJ232" s="25"/>
      <c r="KK232" s="25"/>
      <c r="KL232" s="25"/>
      <c r="KM232" s="25"/>
      <c r="KN232" s="25"/>
      <c r="KO232" s="25"/>
      <c r="KP232" s="25"/>
      <c r="KQ232" s="25"/>
      <c r="KR232" s="25"/>
      <c r="KS232" s="25"/>
      <c r="KT232" s="25"/>
      <c r="KU232" s="25"/>
      <c r="KV232" s="25"/>
      <c r="KW232" s="25"/>
      <c r="KX232" s="25"/>
      <c r="KY232" s="25"/>
      <c r="KZ232" s="25"/>
      <c r="LA232" s="25"/>
      <c r="LB232" s="25"/>
      <c r="LC232" s="25"/>
      <c r="LD232" s="25"/>
      <c r="LE232" s="25"/>
      <c r="LF232" s="25"/>
      <c r="LG232" s="25"/>
      <c r="LH232" s="25"/>
      <c r="LI232" s="25"/>
      <c r="LJ232" s="25"/>
      <c r="LK232" s="25"/>
      <c r="LL232" s="25"/>
      <c r="LM232" s="25"/>
      <c r="LN232" s="25"/>
      <c r="LO232" s="25"/>
      <c r="LP232" s="25"/>
      <c r="LQ232" s="25"/>
      <c r="LR232" s="25"/>
      <c r="LS232" s="25"/>
      <c r="LT232" s="25"/>
      <c r="LU232" s="25"/>
      <c r="LV232" s="25"/>
      <c r="LW232" s="25"/>
      <c r="LX232" s="25"/>
      <c r="LY232" s="25"/>
      <c r="LZ232" s="25"/>
      <c r="MA232" s="25"/>
      <c r="MB232" s="25"/>
      <c r="MC232" s="25"/>
      <c r="MD232" s="25"/>
      <c r="ME232" s="25"/>
      <c r="MF232" s="25"/>
      <c r="MG232" s="25"/>
      <c r="MH232" s="25"/>
      <c r="MI232" s="25"/>
      <c r="MJ232" s="25"/>
      <c r="MK232" s="25"/>
      <c r="ML232" s="25"/>
      <c r="MM232" s="25"/>
      <c r="MN232" s="25"/>
      <c r="MO232" s="25"/>
      <c r="MP232" s="25"/>
      <c r="MQ232" s="25"/>
      <c r="MR232" s="25"/>
      <c r="MS232" s="25"/>
      <c r="MT232" s="25"/>
      <c r="MU232" s="25"/>
      <c r="MV232" s="25"/>
      <c r="MW232" s="25"/>
      <c r="MX232" s="25"/>
      <c r="MY232" s="25"/>
      <c r="MZ232" s="25"/>
      <c r="NA232" s="25"/>
      <c r="NB232" s="25"/>
      <c r="NC232" s="25"/>
      <c r="ND232" s="25"/>
      <c r="NE232" s="25"/>
      <c r="NF232" s="25"/>
      <c r="NG232" s="25"/>
      <c r="NH232" s="25"/>
      <c r="NI232" s="25"/>
      <c r="NJ232" s="25"/>
      <c r="NK232" s="25"/>
      <c r="NL232" s="25"/>
      <c r="NM232" s="25"/>
      <c r="NN232" s="25"/>
      <c r="NO232" s="25"/>
      <c r="NP232" s="25"/>
      <c r="NQ232" s="25"/>
      <c r="NR232" s="25"/>
      <c r="NS232" s="25"/>
      <c r="NT232" s="25"/>
      <c r="NU232" s="25"/>
      <c r="NV232" s="25"/>
      <c r="NW232" s="25"/>
      <c r="NX232" s="25"/>
      <c r="NY232" s="25"/>
      <c r="NZ232" s="25"/>
      <c r="OA232" s="25"/>
      <c r="OB232" s="25"/>
      <c r="OC232" s="25"/>
      <c r="OD232" s="25"/>
      <c r="OE232" s="25"/>
      <c r="OF232" s="25"/>
      <c r="OG232" s="25"/>
      <c r="OH232" s="25"/>
      <c r="OI232" s="25"/>
      <c r="OJ232" s="25"/>
      <c r="OK232" s="25"/>
      <c r="OL232" s="25"/>
      <c r="OM232" s="25"/>
      <c r="ON232" s="25"/>
      <c r="OO232" s="25"/>
      <c r="OP232" s="25"/>
      <c r="OQ232" s="25"/>
      <c r="OR232" s="25"/>
      <c r="OS232" s="25"/>
      <c r="OT232" s="25"/>
      <c r="OU232" s="25"/>
      <c r="OV232" s="25"/>
      <c r="OW232" s="25"/>
      <c r="OX232" s="25"/>
      <c r="OY232" s="25"/>
      <c r="OZ232" s="25"/>
      <c r="PA232" s="25"/>
      <c r="PB232" s="25"/>
      <c r="PC232" s="25"/>
      <c r="PD232" s="25"/>
      <c r="PE232" s="25"/>
      <c r="PF232" s="25"/>
      <c r="PG232" s="25"/>
      <c r="PH232" s="25"/>
      <c r="PI232" s="25"/>
      <c r="PJ232" s="25"/>
      <c r="PK232" s="25"/>
      <c r="PL232" s="25"/>
      <c r="PM232" s="25"/>
      <c r="PN232" s="25"/>
      <c r="PO232" s="25"/>
      <c r="PP232" s="25"/>
      <c r="PQ232" s="25"/>
      <c r="PR232" s="25"/>
      <c r="PS232" s="25"/>
      <c r="PT232" s="25"/>
      <c r="PU232" s="25"/>
      <c r="PV232" s="25"/>
      <c r="PW232" s="25"/>
      <c r="PX232" s="25"/>
      <c r="PY232" s="25"/>
      <c r="PZ232" s="25"/>
      <c r="QA232" s="25"/>
      <c r="QB232" s="25"/>
      <c r="QC232" s="25"/>
      <c r="QD232" s="25"/>
      <c r="QE232" s="25"/>
      <c r="QF232" s="25"/>
      <c r="QG232" s="25"/>
      <c r="QH232" s="25"/>
      <c r="QI232" s="25"/>
      <c r="QJ232" s="25"/>
      <c r="QK232" s="25"/>
      <c r="QL232" s="25"/>
      <c r="QM232" s="25"/>
      <c r="QN232" s="25"/>
      <c r="QO232" s="25"/>
      <c r="QP232" s="25"/>
      <c r="QQ232" s="25"/>
      <c r="QR232" s="25"/>
      <c r="QS232" s="25"/>
      <c r="QT232" s="25"/>
      <c r="QU232" s="25"/>
      <c r="QV232" s="25"/>
      <c r="QW232" s="25"/>
      <c r="QX232" s="25"/>
      <c r="QY232" s="25"/>
      <c r="QZ232" s="25"/>
      <c r="RA232" s="25"/>
      <c r="RB232" s="25"/>
      <c r="RC232" s="25"/>
      <c r="RD232" s="25"/>
      <c r="RE232" s="25"/>
      <c r="RF232" s="25"/>
      <c r="RG232" s="25"/>
      <c r="RH232" s="25"/>
      <c r="RI232" s="25"/>
      <c r="RJ232" s="25"/>
      <c r="RK232" s="25"/>
      <c r="RL232" s="25"/>
      <c r="RM232" s="25"/>
      <c r="RN232" s="25"/>
      <c r="RO232" s="25"/>
      <c r="RP232" s="25"/>
      <c r="RQ232" s="25"/>
      <c r="RR232" s="25"/>
      <c r="RS232" s="25"/>
      <c r="RT232" s="25"/>
      <c r="RU232" s="25"/>
      <c r="RV232" s="25"/>
      <c r="RW232" s="25"/>
      <c r="RX232" s="25"/>
      <c r="RY232" s="25"/>
      <c r="RZ232" s="25"/>
      <c r="SA232" s="25"/>
      <c r="SB232" s="25"/>
      <c r="SC232" s="25"/>
      <c r="SD232" s="25"/>
      <c r="SE232" s="25"/>
      <c r="SF232" s="25"/>
      <c r="SG232" s="25"/>
      <c r="SH232" s="25"/>
      <c r="SI232" s="25"/>
      <c r="SJ232" s="25"/>
      <c r="SK232" s="25"/>
      <c r="SL232" s="25"/>
      <c r="SM232" s="25"/>
      <c r="SN232" s="25"/>
      <c r="SO232" s="25"/>
      <c r="SP232" s="25"/>
      <c r="SQ232" s="25"/>
      <c r="SR232" s="25"/>
      <c r="SS232" s="25"/>
      <c r="ST232" s="25"/>
      <c r="SU232" s="25"/>
      <c r="SV232" s="25"/>
      <c r="SW232" s="25"/>
      <c r="SX232" s="25"/>
      <c r="SY232" s="25"/>
      <c r="SZ232" s="25"/>
      <c r="TA232" s="25"/>
      <c r="TB232" s="25"/>
      <c r="TC232" s="25"/>
      <c r="TD232" s="25"/>
      <c r="TE232" s="25"/>
      <c r="TF232" s="25"/>
      <c r="TG232" s="25"/>
      <c r="TH232" s="25"/>
      <c r="TI232" s="25"/>
      <c r="TJ232" s="25"/>
      <c r="TK232" s="25"/>
      <c r="TL232" s="25"/>
      <c r="TM232" s="25"/>
      <c r="TN232" s="25"/>
      <c r="TO232" s="25"/>
      <c r="TP232" s="25"/>
      <c r="TQ232" s="25"/>
      <c r="TR232" s="25"/>
      <c r="TS232" s="25"/>
      <c r="TT232" s="25"/>
      <c r="TU232" s="25"/>
      <c r="TV232" s="25"/>
      <c r="TW232" s="25"/>
      <c r="TX232" s="25"/>
      <c r="TY232" s="25"/>
      <c r="TZ232" s="25"/>
      <c r="UA232" s="25"/>
      <c r="UB232" s="25"/>
      <c r="UC232" s="25"/>
      <c r="UD232" s="25"/>
      <c r="UE232" s="25"/>
      <c r="UF232" s="25"/>
      <c r="UG232" s="25"/>
      <c r="UH232" s="25"/>
      <c r="UI232" s="25"/>
      <c r="UJ232" s="25"/>
      <c r="UK232" s="25"/>
      <c r="UL232" s="25"/>
      <c r="UM232" s="25"/>
      <c r="UN232" s="25"/>
      <c r="UO232" s="25"/>
      <c r="UP232" s="25"/>
      <c r="UQ232" s="25"/>
      <c r="UR232" s="25"/>
      <c r="US232" s="25"/>
      <c r="UT232" s="25"/>
      <c r="UU232" s="25"/>
      <c r="UV232" s="25"/>
      <c r="UW232" s="25"/>
      <c r="UX232" s="25"/>
      <c r="UY232" s="25"/>
      <c r="UZ232" s="25"/>
      <c r="VA232" s="25"/>
      <c r="VB232" s="25"/>
      <c r="VC232" s="25"/>
      <c r="VD232" s="25"/>
      <c r="VE232" s="25"/>
      <c r="VF232" s="25"/>
      <c r="VG232" s="25"/>
      <c r="VH232" s="25"/>
      <c r="VI232" s="25"/>
      <c r="VJ232" s="25"/>
      <c r="VK232" s="25"/>
      <c r="VL232" s="25"/>
      <c r="VM232" s="25"/>
      <c r="VN232" s="25"/>
      <c r="VO232" s="25"/>
      <c r="VP232" s="25"/>
      <c r="VQ232" s="25"/>
      <c r="VR232" s="25"/>
      <c r="VS232" s="25"/>
      <c r="VT232" s="25"/>
      <c r="VU232" s="25"/>
      <c r="VV232" s="25"/>
      <c r="VW232" s="25"/>
      <c r="VX232" s="25"/>
      <c r="VY232" s="25"/>
      <c r="VZ232" s="25"/>
      <c r="WA232" s="25"/>
      <c r="WB232" s="25"/>
      <c r="WC232" s="25"/>
      <c r="WD232" s="25"/>
      <c r="WE232" s="25"/>
      <c r="WF232" s="25"/>
      <c r="WG232" s="25"/>
      <c r="WH232" s="25"/>
      <c r="WI232" s="25"/>
      <c r="WJ232" s="25"/>
      <c r="WK232" s="25"/>
      <c r="WL232" s="25"/>
      <c r="WM232" s="25"/>
      <c r="WN232" s="25"/>
      <c r="WO232" s="25"/>
      <c r="WP232" s="25"/>
      <c r="WQ232" s="25"/>
      <c r="WR232" s="25"/>
      <c r="WS232" s="25"/>
      <c r="WT232" s="25"/>
      <c r="WU232" s="25"/>
      <c r="WV232" s="25"/>
      <c r="WW232" s="25"/>
      <c r="WX232" s="25"/>
      <c r="WY232" s="25"/>
      <c r="WZ232" s="25"/>
      <c r="XA232" s="25"/>
      <c r="XB232" s="25"/>
      <c r="XC232" s="25"/>
      <c r="XD232" s="25"/>
      <c r="XE232" s="25"/>
      <c r="XF232" s="25"/>
      <c r="XG232" s="25"/>
      <c r="XH232" s="25"/>
      <c r="XI232" s="25"/>
      <c r="XJ232" s="25"/>
      <c r="XK232" s="25"/>
      <c r="XL232" s="25"/>
      <c r="XM232" s="25"/>
      <c r="XN232" s="25"/>
      <c r="XO232" s="25"/>
      <c r="XP232" s="25"/>
      <c r="XQ232" s="25"/>
      <c r="XR232" s="25"/>
      <c r="XS232" s="25"/>
      <c r="XT232" s="25"/>
      <c r="XU232" s="25"/>
      <c r="XV232" s="25"/>
      <c r="XW232" s="25"/>
      <c r="XX232" s="25"/>
      <c r="XY232" s="25"/>
      <c r="XZ232" s="25"/>
      <c r="YA232" s="25"/>
      <c r="YB232" s="25"/>
      <c r="YC232" s="25"/>
      <c r="YD232" s="25"/>
      <c r="YE232" s="25"/>
      <c r="YF232" s="25"/>
      <c r="YG232" s="25"/>
      <c r="YH232" s="25"/>
      <c r="YI232" s="25"/>
      <c r="YJ232" s="25"/>
      <c r="YK232" s="25"/>
      <c r="YL232" s="25"/>
      <c r="YM232" s="25"/>
      <c r="YN232" s="25"/>
      <c r="YO232" s="25"/>
      <c r="YP232" s="25"/>
      <c r="YQ232" s="25"/>
      <c r="YR232" s="25"/>
      <c r="YS232" s="25"/>
      <c r="YT232" s="25"/>
      <c r="YU232" s="25"/>
      <c r="YV232" s="25"/>
      <c r="YW232" s="25"/>
      <c r="YX232" s="25"/>
      <c r="YY232" s="25"/>
      <c r="YZ232" s="25"/>
      <c r="ZA232" s="25"/>
      <c r="ZB232" s="25"/>
      <c r="ZC232" s="25"/>
      <c r="ZD232" s="25"/>
      <c r="ZE232" s="25"/>
      <c r="ZF232" s="25"/>
      <c r="ZG232" s="25"/>
      <c r="ZH232" s="25"/>
      <c r="ZI232" s="25"/>
      <c r="ZJ232" s="25"/>
      <c r="ZK232" s="25"/>
      <c r="ZL232" s="25"/>
      <c r="ZM232" s="25"/>
      <c r="ZN232" s="25"/>
      <c r="ZO232" s="25"/>
      <c r="ZP232" s="25"/>
      <c r="ZQ232" s="25"/>
      <c r="ZR232" s="25"/>
      <c r="ZS232" s="25"/>
      <c r="ZT232" s="25"/>
      <c r="ZU232" s="25"/>
      <c r="ZV232" s="25"/>
      <c r="ZW232" s="25"/>
      <c r="ZX232" s="25"/>
      <c r="ZY232" s="25"/>
      <c r="ZZ232" s="25"/>
      <c r="AAA232" s="25"/>
      <c r="AAB232" s="25"/>
      <c r="AAC232" s="25"/>
      <c r="AAD232" s="25"/>
      <c r="AAE232" s="25"/>
      <c r="AAF232" s="25"/>
      <c r="AAG232" s="25"/>
      <c r="AAH232" s="25"/>
      <c r="AAI232" s="25"/>
      <c r="AAJ232" s="25"/>
      <c r="AAK232" s="25"/>
      <c r="AAL232" s="25"/>
      <c r="AAM232" s="25"/>
      <c r="AAN232" s="25"/>
      <c r="AAO232" s="25"/>
      <c r="AAP232" s="25"/>
      <c r="AAQ232" s="25"/>
      <c r="AAR232" s="25"/>
      <c r="AAS232" s="25"/>
      <c r="AAT232" s="25"/>
      <c r="AAU232" s="25"/>
      <c r="AAV232" s="25"/>
      <c r="AAW232" s="25"/>
      <c r="AAX232" s="25"/>
      <c r="AAY232" s="25"/>
      <c r="AAZ232" s="25"/>
      <c r="ABA232" s="25"/>
      <c r="ABB232" s="25"/>
      <c r="ABC232" s="25"/>
      <c r="ABD232" s="25"/>
      <c r="ABE232" s="25"/>
      <c r="ABF232" s="25"/>
      <c r="ABG232" s="25"/>
      <c r="ABH232" s="25"/>
      <c r="ABI232" s="25"/>
      <c r="ABJ232" s="25"/>
      <c r="ABK232" s="25"/>
      <c r="ABL232" s="25"/>
      <c r="ABM232" s="25"/>
      <c r="ABN232" s="25"/>
      <c r="ABO232" s="25"/>
      <c r="ABP232" s="25"/>
      <c r="ABQ232" s="25"/>
      <c r="ABR232" s="25"/>
      <c r="ABS232" s="25"/>
      <c r="ABT232" s="25"/>
      <c r="ABU232" s="25"/>
      <c r="ABV232" s="25"/>
      <c r="ABW232" s="25"/>
      <c r="ABX232" s="25"/>
      <c r="ABY232" s="25"/>
      <c r="ABZ232" s="25"/>
      <c r="ACA232" s="25"/>
      <c r="ACB232" s="25"/>
      <c r="ACC232" s="25"/>
      <c r="ACD232" s="25"/>
      <c r="ACE232" s="25"/>
      <c r="ACF232" s="25"/>
      <c r="ACG232" s="25"/>
      <c r="ACH232" s="25"/>
      <c r="ACI232" s="25"/>
      <c r="ACJ232" s="25"/>
      <c r="ACK232" s="25"/>
      <c r="ACL232" s="25"/>
      <c r="ACM232" s="25"/>
      <c r="ACN232" s="25"/>
      <c r="ACO232" s="25"/>
      <c r="ACP232" s="25"/>
      <c r="ACQ232" s="25"/>
      <c r="ACR232" s="25"/>
      <c r="ACS232" s="25"/>
      <c r="ACT232" s="25"/>
      <c r="ACU232" s="25"/>
      <c r="ACV232" s="25"/>
      <c r="ACW232" s="25"/>
      <c r="ACX232" s="25"/>
      <c r="ACY232" s="25"/>
      <c r="ACZ232" s="25"/>
      <c r="ADA232" s="25"/>
      <c r="ADB232" s="25"/>
      <c r="ADC232" s="25"/>
      <c r="ADD232" s="25"/>
      <c r="ADE232" s="25"/>
      <c r="ADF232" s="25"/>
      <c r="ADG232" s="25"/>
      <c r="ADH232" s="25"/>
      <c r="ADI232" s="25"/>
      <c r="ADJ232" s="25"/>
      <c r="ADK232" s="25"/>
      <c r="ADL232" s="25"/>
      <c r="ADM232" s="25"/>
      <c r="ADN232" s="25"/>
      <c r="ADO232" s="25"/>
      <c r="ADP232" s="25"/>
      <c r="ADQ232" s="25"/>
      <c r="ADR232" s="25"/>
      <c r="ADS232" s="25"/>
      <c r="ADT232" s="25"/>
      <c r="ADU232" s="25"/>
      <c r="ADV232" s="25"/>
      <c r="ADW232" s="25"/>
      <c r="ADX232" s="25"/>
      <c r="ADY232" s="25"/>
      <c r="ADZ232" s="25"/>
      <c r="AEA232" s="25"/>
      <c r="AEB232" s="25"/>
      <c r="AEC232" s="25"/>
      <c r="AED232" s="25"/>
      <c r="AEE232" s="25"/>
      <c r="AEF232" s="25"/>
      <c r="AEG232" s="25"/>
      <c r="AEH232" s="25"/>
      <c r="AEI232" s="25"/>
      <c r="AEJ232" s="25"/>
      <c r="AEK232" s="25"/>
      <c r="AEL232" s="25"/>
      <c r="AEM232" s="25"/>
      <c r="AEN232" s="25"/>
      <c r="AEO232" s="25"/>
      <c r="AEP232" s="25"/>
      <c r="AEQ232" s="25"/>
      <c r="AER232" s="25"/>
      <c r="AES232" s="25"/>
      <c r="AET232" s="25"/>
      <c r="AEU232" s="25"/>
      <c r="AEV232" s="25"/>
      <c r="AEW232" s="25"/>
      <c r="AEX232" s="25"/>
      <c r="AEY232" s="25"/>
      <c r="AEZ232" s="25"/>
      <c r="AFA232" s="25"/>
      <c r="AFB232" s="25"/>
      <c r="AFC232" s="25"/>
      <c r="AFD232" s="25"/>
      <c r="AFE232" s="25"/>
      <c r="AFF232" s="25"/>
      <c r="AFG232" s="25"/>
      <c r="AFH232" s="25"/>
    </row>
    <row r="233" spans="1:840" ht="18" customHeight="1" x14ac:dyDescent="0.2">
      <c r="A233" s="17">
        <v>3239</v>
      </c>
      <c r="B233" s="55" t="s">
        <v>70</v>
      </c>
      <c r="C233" s="132">
        <v>3000</v>
      </c>
      <c r="D233" s="132">
        <v>0</v>
      </c>
      <c r="E233" s="132">
        <v>0</v>
      </c>
      <c r="F233" s="134">
        <v>0</v>
      </c>
      <c r="G233" s="133">
        <v>0</v>
      </c>
      <c r="H233" s="133">
        <v>0</v>
      </c>
      <c r="I233" s="134">
        <v>0</v>
      </c>
      <c r="J233" s="134"/>
      <c r="K233" s="134"/>
    </row>
    <row r="234" spans="1:840" ht="32.25" customHeight="1" x14ac:dyDescent="0.25">
      <c r="A234" s="20"/>
      <c r="B234" s="91" t="s">
        <v>127</v>
      </c>
      <c r="C234" s="129">
        <f t="shared" ref="C234:I236" si="150">SUM(C235)</f>
        <v>900</v>
      </c>
      <c r="D234" s="129">
        <f t="shared" si="150"/>
        <v>0</v>
      </c>
      <c r="E234" s="129">
        <f t="shared" si="150"/>
        <v>0</v>
      </c>
      <c r="F234" s="129">
        <f t="shared" si="150"/>
        <v>0</v>
      </c>
      <c r="G234" s="129">
        <f t="shared" si="150"/>
        <v>0</v>
      </c>
      <c r="H234" s="129">
        <f t="shared" si="150"/>
        <v>0</v>
      </c>
      <c r="I234" s="129">
        <f t="shared" si="150"/>
        <v>0</v>
      </c>
      <c r="J234" s="138">
        <v>0</v>
      </c>
      <c r="K234" s="138">
        <v>0</v>
      </c>
    </row>
    <row r="235" spans="1:840" ht="18" customHeight="1" x14ac:dyDescent="0.2">
      <c r="A235" s="18">
        <v>32</v>
      </c>
      <c r="B235" s="56" t="s">
        <v>91</v>
      </c>
      <c r="C235" s="130">
        <f t="shared" ref="C235" si="151">SUM(C236,C238)</f>
        <v>900</v>
      </c>
      <c r="D235" s="130">
        <f>SUM(D236,D238)</f>
        <v>0</v>
      </c>
      <c r="E235" s="130">
        <f t="shared" ref="E235:I235" si="152">SUM(E236,E238)</f>
        <v>0</v>
      </c>
      <c r="F235" s="130">
        <f t="shared" si="152"/>
        <v>0</v>
      </c>
      <c r="G235" s="130">
        <f t="shared" si="152"/>
        <v>0</v>
      </c>
      <c r="H235" s="130">
        <f t="shared" si="152"/>
        <v>0</v>
      </c>
      <c r="I235" s="130">
        <f t="shared" si="152"/>
        <v>0</v>
      </c>
      <c r="J235" s="139">
        <v>0</v>
      </c>
      <c r="K235" s="139">
        <v>0</v>
      </c>
    </row>
    <row r="236" spans="1:840" s="4" customFormat="1" ht="18" customHeight="1" x14ac:dyDescent="0.2">
      <c r="A236" s="19">
        <v>322</v>
      </c>
      <c r="B236" s="54" t="s">
        <v>61</v>
      </c>
      <c r="C236" s="131">
        <f t="shared" si="150"/>
        <v>200</v>
      </c>
      <c r="D236" s="131">
        <f t="shared" si="150"/>
        <v>0</v>
      </c>
      <c r="E236" s="131">
        <f t="shared" si="150"/>
        <v>0</v>
      </c>
      <c r="F236" s="131">
        <f t="shared" si="150"/>
        <v>0</v>
      </c>
      <c r="G236" s="131">
        <f t="shared" si="150"/>
        <v>0</v>
      </c>
      <c r="H236" s="131">
        <f t="shared" si="150"/>
        <v>0</v>
      </c>
      <c r="I236" s="131">
        <f t="shared" si="150"/>
        <v>0</v>
      </c>
      <c r="J236" s="140"/>
      <c r="K236" s="140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</row>
    <row r="237" spans="1:840" ht="17.25" customHeight="1" x14ac:dyDescent="0.2">
      <c r="A237" s="17">
        <v>3221</v>
      </c>
      <c r="B237" s="55" t="s">
        <v>95</v>
      </c>
      <c r="C237" s="132">
        <v>200</v>
      </c>
      <c r="D237" s="132">
        <v>0</v>
      </c>
      <c r="E237" s="132">
        <v>0</v>
      </c>
      <c r="F237" s="134">
        <v>0</v>
      </c>
      <c r="G237" s="133">
        <v>0</v>
      </c>
      <c r="H237" s="133">
        <v>0</v>
      </c>
      <c r="I237" s="134">
        <v>0</v>
      </c>
      <c r="J237" s="134"/>
      <c r="K237" s="134"/>
    </row>
    <row r="238" spans="1:840" s="39" customFormat="1" ht="18.75" customHeight="1" x14ac:dyDescent="0.2">
      <c r="A238" s="19">
        <v>323</v>
      </c>
      <c r="B238" s="54" t="s">
        <v>7</v>
      </c>
      <c r="C238" s="131">
        <f>SUM(C239,C240)</f>
        <v>700</v>
      </c>
      <c r="D238" s="131">
        <f>SUM(D239,D240)</f>
        <v>0</v>
      </c>
      <c r="E238" s="131">
        <f>SUM(E239,E240)</f>
        <v>0</v>
      </c>
      <c r="F238" s="131">
        <f t="shared" ref="F238:I238" si="153">SUM(F239,F240)</f>
        <v>0</v>
      </c>
      <c r="G238" s="131">
        <f t="shared" si="153"/>
        <v>0</v>
      </c>
      <c r="H238" s="131">
        <f t="shared" si="153"/>
        <v>0</v>
      </c>
      <c r="I238" s="131">
        <f t="shared" si="153"/>
        <v>0</v>
      </c>
      <c r="J238" s="140"/>
      <c r="K238" s="140"/>
    </row>
    <row r="239" spans="1:840" s="15" customFormat="1" ht="16.5" customHeight="1" x14ac:dyDescent="0.2">
      <c r="A239" s="17">
        <v>3237</v>
      </c>
      <c r="B239" s="55" t="s">
        <v>30</v>
      </c>
      <c r="C239" s="132">
        <v>300</v>
      </c>
      <c r="D239" s="132">
        <v>0</v>
      </c>
      <c r="E239" s="132">
        <v>0</v>
      </c>
      <c r="F239" s="134">
        <v>0</v>
      </c>
      <c r="G239" s="133">
        <v>0</v>
      </c>
      <c r="H239" s="133">
        <v>0</v>
      </c>
      <c r="I239" s="134">
        <v>0</v>
      </c>
      <c r="J239" s="134"/>
      <c r="K239" s="134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  <c r="HW239" s="25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25"/>
      <c r="IJ239" s="25"/>
      <c r="IK239" s="25"/>
      <c r="IL239" s="25"/>
      <c r="IM239" s="25"/>
      <c r="IN239" s="25"/>
      <c r="IO239" s="25"/>
      <c r="IP239" s="25"/>
      <c r="IQ239" s="25"/>
      <c r="IR239" s="25"/>
      <c r="IS239" s="25"/>
      <c r="IT239" s="25"/>
      <c r="IU239" s="25"/>
      <c r="IV239" s="25"/>
      <c r="IW239" s="25"/>
      <c r="IX239" s="25"/>
      <c r="IY239" s="25"/>
      <c r="IZ239" s="25"/>
      <c r="JA239" s="25"/>
      <c r="JB239" s="25"/>
      <c r="JC239" s="25"/>
      <c r="JD239" s="25"/>
      <c r="JE239" s="25"/>
      <c r="JF239" s="25"/>
      <c r="JG239" s="25"/>
      <c r="JH239" s="25"/>
      <c r="JI239" s="25"/>
      <c r="JJ239" s="25"/>
      <c r="JK239" s="25"/>
      <c r="JL239" s="25"/>
      <c r="JM239" s="25"/>
      <c r="JN239" s="25"/>
      <c r="JO239" s="25"/>
      <c r="JP239" s="25"/>
      <c r="JQ239" s="25"/>
      <c r="JR239" s="25"/>
      <c r="JS239" s="25"/>
      <c r="JT239" s="25"/>
      <c r="JU239" s="25"/>
      <c r="JV239" s="25"/>
      <c r="JW239" s="25"/>
      <c r="JX239" s="25"/>
      <c r="JY239" s="25"/>
      <c r="JZ239" s="25"/>
      <c r="KA239" s="25"/>
      <c r="KB239" s="25"/>
      <c r="KC239" s="25"/>
      <c r="KD239" s="25"/>
      <c r="KE239" s="25"/>
      <c r="KF239" s="25"/>
      <c r="KG239" s="25"/>
      <c r="KH239" s="25"/>
      <c r="KI239" s="25"/>
      <c r="KJ239" s="25"/>
      <c r="KK239" s="25"/>
      <c r="KL239" s="25"/>
      <c r="KM239" s="25"/>
      <c r="KN239" s="25"/>
      <c r="KO239" s="25"/>
      <c r="KP239" s="25"/>
      <c r="KQ239" s="25"/>
      <c r="KR239" s="25"/>
      <c r="KS239" s="25"/>
      <c r="KT239" s="25"/>
      <c r="KU239" s="25"/>
      <c r="KV239" s="25"/>
      <c r="KW239" s="25"/>
      <c r="KX239" s="25"/>
      <c r="KY239" s="25"/>
      <c r="KZ239" s="25"/>
      <c r="LA239" s="25"/>
      <c r="LB239" s="25"/>
      <c r="LC239" s="25"/>
      <c r="LD239" s="25"/>
      <c r="LE239" s="25"/>
      <c r="LF239" s="25"/>
      <c r="LG239" s="25"/>
      <c r="LH239" s="25"/>
      <c r="LI239" s="25"/>
      <c r="LJ239" s="25"/>
      <c r="LK239" s="25"/>
      <c r="LL239" s="25"/>
      <c r="LM239" s="25"/>
      <c r="LN239" s="25"/>
      <c r="LO239" s="25"/>
      <c r="LP239" s="25"/>
      <c r="LQ239" s="25"/>
      <c r="LR239" s="25"/>
      <c r="LS239" s="25"/>
      <c r="LT239" s="25"/>
      <c r="LU239" s="25"/>
      <c r="LV239" s="25"/>
      <c r="LW239" s="25"/>
      <c r="LX239" s="25"/>
      <c r="LY239" s="25"/>
      <c r="LZ239" s="25"/>
      <c r="MA239" s="25"/>
      <c r="MB239" s="25"/>
      <c r="MC239" s="25"/>
      <c r="MD239" s="25"/>
      <c r="ME239" s="25"/>
      <c r="MF239" s="25"/>
      <c r="MG239" s="25"/>
      <c r="MH239" s="25"/>
      <c r="MI239" s="25"/>
      <c r="MJ239" s="25"/>
      <c r="MK239" s="25"/>
      <c r="ML239" s="25"/>
      <c r="MM239" s="25"/>
      <c r="MN239" s="25"/>
      <c r="MO239" s="25"/>
      <c r="MP239" s="25"/>
      <c r="MQ239" s="25"/>
      <c r="MR239" s="25"/>
      <c r="MS239" s="25"/>
      <c r="MT239" s="25"/>
      <c r="MU239" s="25"/>
      <c r="MV239" s="25"/>
      <c r="MW239" s="25"/>
      <c r="MX239" s="25"/>
      <c r="MY239" s="25"/>
      <c r="MZ239" s="25"/>
      <c r="NA239" s="25"/>
      <c r="NB239" s="25"/>
      <c r="NC239" s="25"/>
      <c r="ND239" s="25"/>
      <c r="NE239" s="25"/>
      <c r="NF239" s="25"/>
      <c r="NG239" s="25"/>
      <c r="NH239" s="25"/>
      <c r="NI239" s="25"/>
      <c r="NJ239" s="25"/>
      <c r="NK239" s="25"/>
      <c r="NL239" s="25"/>
      <c r="NM239" s="25"/>
      <c r="NN239" s="25"/>
      <c r="NO239" s="25"/>
      <c r="NP239" s="25"/>
      <c r="NQ239" s="25"/>
      <c r="NR239" s="25"/>
      <c r="NS239" s="25"/>
      <c r="NT239" s="25"/>
      <c r="NU239" s="25"/>
      <c r="NV239" s="25"/>
      <c r="NW239" s="25"/>
      <c r="NX239" s="25"/>
      <c r="NY239" s="25"/>
      <c r="NZ239" s="25"/>
      <c r="OA239" s="25"/>
      <c r="OB239" s="25"/>
      <c r="OC239" s="25"/>
      <c r="OD239" s="25"/>
      <c r="OE239" s="25"/>
      <c r="OF239" s="25"/>
      <c r="OG239" s="25"/>
      <c r="OH239" s="25"/>
      <c r="OI239" s="25"/>
      <c r="OJ239" s="25"/>
      <c r="OK239" s="25"/>
      <c r="OL239" s="25"/>
      <c r="OM239" s="25"/>
      <c r="ON239" s="25"/>
      <c r="OO239" s="25"/>
      <c r="OP239" s="25"/>
      <c r="OQ239" s="25"/>
      <c r="OR239" s="25"/>
      <c r="OS239" s="25"/>
      <c r="OT239" s="25"/>
      <c r="OU239" s="25"/>
      <c r="OV239" s="25"/>
      <c r="OW239" s="25"/>
      <c r="OX239" s="25"/>
      <c r="OY239" s="25"/>
      <c r="OZ239" s="25"/>
      <c r="PA239" s="25"/>
      <c r="PB239" s="25"/>
      <c r="PC239" s="25"/>
      <c r="PD239" s="25"/>
      <c r="PE239" s="25"/>
      <c r="PF239" s="25"/>
      <c r="PG239" s="25"/>
      <c r="PH239" s="25"/>
      <c r="PI239" s="25"/>
      <c r="PJ239" s="25"/>
      <c r="PK239" s="25"/>
      <c r="PL239" s="25"/>
      <c r="PM239" s="25"/>
      <c r="PN239" s="25"/>
      <c r="PO239" s="25"/>
      <c r="PP239" s="25"/>
      <c r="PQ239" s="25"/>
      <c r="PR239" s="25"/>
      <c r="PS239" s="25"/>
      <c r="PT239" s="25"/>
      <c r="PU239" s="25"/>
      <c r="PV239" s="25"/>
      <c r="PW239" s="25"/>
      <c r="PX239" s="25"/>
      <c r="PY239" s="25"/>
      <c r="PZ239" s="25"/>
      <c r="QA239" s="25"/>
      <c r="QB239" s="25"/>
      <c r="QC239" s="25"/>
      <c r="QD239" s="25"/>
      <c r="QE239" s="25"/>
      <c r="QF239" s="25"/>
      <c r="QG239" s="25"/>
      <c r="QH239" s="25"/>
      <c r="QI239" s="25"/>
      <c r="QJ239" s="25"/>
      <c r="QK239" s="25"/>
      <c r="QL239" s="25"/>
      <c r="QM239" s="25"/>
      <c r="QN239" s="25"/>
      <c r="QO239" s="25"/>
      <c r="QP239" s="25"/>
      <c r="QQ239" s="25"/>
      <c r="QR239" s="25"/>
      <c r="QS239" s="25"/>
      <c r="QT239" s="25"/>
      <c r="QU239" s="25"/>
      <c r="QV239" s="25"/>
      <c r="QW239" s="25"/>
      <c r="QX239" s="25"/>
      <c r="QY239" s="25"/>
      <c r="QZ239" s="25"/>
      <c r="RA239" s="25"/>
      <c r="RB239" s="25"/>
      <c r="RC239" s="25"/>
      <c r="RD239" s="25"/>
      <c r="RE239" s="25"/>
      <c r="RF239" s="25"/>
      <c r="RG239" s="25"/>
      <c r="RH239" s="25"/>
      <c r="RI239" s="25"/>
      <c r="RJ239" s="25"/>
      <c r="RK239" s="25"/>
      <c r="RL239" s="25"/>
      <c r="RM239" s="25"/>
      <c r="RN239" s="25"/>
      <c r="RO239" s="25"/>
      <c r="RP239" s="25"/>
      <c r="RQ239" s="25"/>
      <c r="RR239" s="25"/>
      <c r="RS239" s="25"/>
      <c r="RT239" s="25"/>
      <c r="RU239" s="25"/>
      <c r="RV239" s="25"/>
      <c r="RW239" s="25"/>
      <c r="RX239" s="25"/>
      <c r="RY239" s="25"/>
      <c r="RZ239" s="25"/>
      <c r="SA239" s="25"/>
      <c r="SB239" s="25"/>
      <c r="SC239" s="25"/>
      <c r="SD239" s="25"/>
      <c r="SE239" s="25"/>
      <c r="SF239" s="25"/>
      <c r="SG239" s="25"/>
      <c r="SH239" s="25"/>
      <c r="SI239" s="25"/>
      <c r="SJ239" s="25"/>
      <c r="SK239" s="25"/>
      <c r="SL239" s="25"/>
      <c r="SM239" s="25"/>
      <c r="SN239" s="25"/>
      <c r="SO239" s="25"/>
      <c r="SP239" s="25"/>
      <c r="SQ239" s="25"/>
      <c r="SR239" s="25"/>
      <c r="SS239" s="25"/>
      <c r="ST239" s="25"/>
      <c r="SU239" s="25"/>
      <c r="SV239" s="25"/>
      <c r="SW239" s="25"/>
      <c r="SX239" s="25"/>
      <c r="SY239" s="25"/>
      <c r="SZ239" s="25"/>
      <c r="TA239" s="25"/>
      <c r="TB239" s="25"/>
      <c r="TC239" s="25"/>
      <c r="TD239" s="25"/>
      <c r="TE239" s="25"/>
      <c r="TF239" s="25"/>
      <c r="TG239" s="25"/>
      <c r="TH239" s="25"/>
      <c r="TI239" s="25"/>
      <c r="TJ239" s="25"/>
      <c r="TK239" s="25"/>
      <c r="TL239" s="25"/>
      <c r="TM239" s="25"/>
      <c r="TN239" s="25"/>
      <c r="TO239" s="25"/>
      <c r="TP239" s="25"/>
      <c r="TQ239" s="25"/>
      <c r="TR239" s="25"/>
      <c r="TS239" s="25"/>
      <c r="TT239" s="25"/>
      <c r="TU239" s="25"/>
      <c r="TV239" s="25"/>
      <c r="TW239" s="25"/>
      <c r="TX239" s="25"/>
      <c r="TY239" s="25"/>
      <c r="TZ239" s="25"/>
      <c r="UA239" s="25"/>
      <c r="UB239" s="25"/>
      <c r="UC239" s="25"/>
      <c r="UD239" s="25"/>
      <c r="UE239" s="25"/>
      <c r="UF239" s="25"/>
      <c r="UG239" s="25"/>
      <c r="UH239" s="25"/>
      <c r="UI239" s="25"/>
      <c r="UJ239" s="25"/>
      <c r="UK239" s="25"/>
      <c r="UL239" s="25"/>
      <c r="UM239" s="25"/>
      <c r="UN239" s="25"/>
      <c r="UO239" s="25"/>
      <c r="UP239" s="25"/>
      <c r="UQ239" s="25"/>
      <c r="UR239" s="25"/>
      <c r="US239" s="25"/>
      <c r="UT239" s="25"/>
      <c r="UU239" s="25"/>
      <c r="UV239" s="25"/>
      <c r="UW239" s="25"/>
      <c r="UX239" s="25"/>
      <c r="UY239" s="25"/>
      <c r="UZ239" s="25"/>
      <c r="VA239" s="25"/>
      <c r="VB239" s="25"/>
      <c r="VC239" s="25"/>
      <c r="VD239" s="25"/>
      <c r="VE239" s="25"/>
      <c r="VF239" s="25"/>
      <c r="VG239" s="25"/>
      <c r="VH239" s="25"/>
      <c r="VI239" s="25"/>
      <c r="VJ239" s="25"/>
      <c r="VK239" s="25"/>
      <c r="VL239" s="25"/>
      <c r="VM239" s="25"/>
      <c r="VN239" s="25"/>
      <c r="VO239" s="25"/>
      <c r="VP239" s="25"/>
      <c r="VQ239" s="25"/>
      <c r="VR239" s="25"/>
      <c r="VS239" s="25"/>
      <c r="VT239" s="25"/>
      <c r="VU239" s="25"/>
      <c r="VV239" s="25"/>
      <c r="VW239" s="25"/>
      <c r="VX239" s="25"/>
      <c r="VY239" s="25"/>
      <c r="VZ239" s="25"/>
      <c r="WA239" s="25"/>
      <c r="WB239" s="25"/>
      <c r="WC239" s="25"/>
      <c r="WD239" s="25"/>
      <c r="WE239" s="25"/>
      <c r="WF239" s="25"/>
      <c r="WG239" s="25"/>
      <c r="WH239" s="25"/>
      <c r="WI239" s="25"/>
      <c r="WJ239" s="25"/>
      <c r="WK239" s="25"/>
      <c r="WL239" s="25"/>
      <c r="WM239" s="25"/>
      <c r="WN239" s="25"/>
      <c r="WO239" s="25"/>
      <c r="WP239" s="25"/>
      <c r="WQ239" s="25"/>
      <c r="WR239" s="25"/>
      <c r="WS239" s="25"/>
      <c r="WT239" s="25"/>
      <c r="WU239" s="25"/>
      <c r="WV239" s="25"/>
      <c r="WW239" s="25"/>
      <c r="WX239" s="25"/>
      <c r="WY239" s="25"/>
      <c r="WZ239" s="25"/>
      <c r="XA239" s="25"/>
      <c r="XB239" s="25"/>
      <c r="XC239" s="25"/>
      <c r="XD239" s="25"/>
      <c r="XE239" s="25"/>
      <c r="XF239" s="25"/>
      <c r="XG239" s="25"/>
      <c r="XH239" s="25"/>
      <c r="XI239" s="25"/>
      <c r="XJ239" s="25"/>
      <c r="XK239" s="25"/>
      <c r="XL239" s="25"/>
      <c r="XM239" s="25"/>
      <c r="XN239" s="25"/>
      <c r="XO239" s="25"/>
      <c r="XP239" s="25"/>
      <c r="XQ239" s="25"/>
      <c r="XR239" s="25"/>
      <c r="XS239" s="25"/>
      <c r="XT239" s="25"/>
      <c r="XU239" s="25"/>
      <c r="XV239" s="25"/>
      <c r="XW239" s="25"/>
      <c r="XX239" s="25"/>
      <c r="XY239" s="25"/>
      <c r="XZ239" s="25"/>
      <c r="YA239" s="25"/>
      <c r="YB239" s="25"/>
      <c r="YC239" s="25"/>
      <c r="YD239" s="25"/>
      <c r="YE239" s="25"/>
      <c r="YF239" s="25"/>
      <c r="YG239" s="25"/>
      <c r="YH239" s="25"/>
      <c r="YI239" s="25"/>
      <c r="YJ239" s="25"/>
      <c r="YK239" s="25"/>
      <c r="YL239" s="25"/>
      <c r="YM239" s="25"/>
      <c r="YN239" s="25"/>
      <c r="YO239" s="25"/>
      <c r="YP239" s="25"/>
      <c r="YQ239" s="25"/>
      <c r="YR239" s="25"/>
      <c r="YS239" s="25"/>
      <c r="YT239" s="25"/>
      <c r="YU239" s="25"/>
      <c r="YV239" s="25"/>
      <c r="YW239" s="25"/>
      <c r="YX239" s="25"/>
      <c r="YY239" s="25"/>
      <c r="YZ239" s="25"/>
      <c r="ZA239" s="25"/>
      <c r="ZB239" s="25"/>
      <c r="ZC239" s="25"/>
      <c r="ZD239" s="25"/>
      <c r="ZE239" s="25"/>
      <c r="ZF239" s="25"/>
      <c r="ZG239" s="25"/>
      <c r="ZH239" s="25"/>
      <c r="ZI239" s="25"/>
      <c r="ZJ239" s="25"/>
      <c r="ZK239" s="25"/>
      <c r="ZL239" s="25"/>
      <c r="ZM239" s="25"/>
      <c r="ZN239" s="25"/>
      <c r="ZO239" s="25"/>
      <c r="ZP239" s="25"/>
      <c r="ZQ239" s="25"/>
      <c r="ZR239" s="25"/>
      <c r="ZS239" s="25"/>
      <c r="ZT239" s="25"/>
      <c r="ZU239" s="25"/>
      <c r="ZV239" s="25"/>
      <c r="ZW239" s="25"/>
      <c r="ZX239" s="25"/>
      <c r="ZY239" s="25"/>
      <c r="ZZ239" s="25"/>
      <c r="AAA239" s="25"/>
      <c r="AAB239" s="25"/>
      <c r="AAC239" s="25"/>
      <c r="AAD239" s="25"/>
      <c r="AAE239" s="25"/>
      <c r="AAF239" s="25"/>
      <c r="AAG239" s="25"/>
      <c r="AAH239" s="25"/>
      <c r="AAI239" s="25"/>
      <c r="AAJ239" s="25"/>
      <c r="AAK239" s="25"/>
      <c r="AAL239" s="25"/>
      <c r="AAM239" s="25"/>
      <c r="AAN239" s="25"/>
      <c r="AAO239" s="25"/>
      <c r="AAP239" s="25"/>
      <c r="AAQ239" s="25"/>
      <c r="AAR239" s="25"/>
      <c r="AAS239" s="25"/>
      <c r="AAT239" s="25"/>
      <c r="AAU239" s="25"/>
      <c r="AAV239" s="25"/>
      <c r="AAW239" s="25"/>
      <c r="AAX239" s="25"/>
      <c r="AAY239" s="25"/>
      <c r="AAZ239" s="25"/>
      <c r="ABA239" s="25"/>
      <c r="ABB239" s="25"/>
      <c r="ABC239" s="25"/>
      <c r="ABD239" s="25"/>
      <c r="ABE239" s="25"/>
      <c r="ABF239" s="25"/>
      <c r="ABG239" s="25"/>
      <c r="ABH239" s="25"/>
      <c r="ABI239" s="25"/>
      <c r="ABJ239" s="25"/>
      <c r="ABK239" s="25"/>
      <c r="ABL239" s="25"/>
      <c r="ABM239" s="25"/>
      <c r="ABN239" s="25"/>
      <c r="ABO239" s="25"/>
      <c r="ABP239" s="25"/>
      <c r="ABQ239" s="25"/>
      <c r="ABR239" s="25"/>
      <c r="ABS239" s="25"/>
      <c r="ABT239" s="25"/>
      <c r="ABU239" s="25"/>
      <c r="ABV239" s="25"/>
      <c r="ABW239" s="25"/>
      <c r="ABX239" s="25"/>
      <c r="ABY239" s="25"/>
      <c r="ABZ239" s="25"/>
      <c r="ACA239" s="25"/>
      <c r="ACB239" s="25"/>
      <c r="ACC239" s="25"/>
      <c r="ACD239" s="25"/>
      <c r="ACE239" s="25"/>
      <c r="ACF239" s="25"/>
      <c r="ACG239" s="25"/>
      <c r="ACH239" s="25"/>
      <c r="ACI239" s="25"/>
      <c r="ACJ239" s="25"/>
      <c r="ACK239" s="25"/>
      <c r="ACL239" s="25"/>
      <c r="ACM239" s="25"/>
      <c r="ACN239" s="25"/>
      <c r="ACO239" s="25"/>
      <c r="ACP239" s="25"/>
      <c r="ACQ239" s="25"/>
      <c r="ACR239" s="25"/>
      <c r="ACS239" s="25"/>
      <c r="ACT239" s="25"/>
      <c r="ACU239" s="25"/>
      <c r="ACV239" s="25"/>
      <c r="ACW239" s="25"/>
      <c r="ACX239" s="25"/>
      <c r="ACY239" s="25"/>
      <c r="ACZ239" s="25"/>
      <c r="ADA239" s="25"/>
      <c r="ADB239" s="25"/>
      <c r="ADC239" s="25"/>
      <c r="ADD239" s="25"/>
      <c r="ADE239" s="25"/>
      <c r="ADF239" s="25"/>
      <c r="ADG239" s="25"/>
      <c r="ADH239" s="25"/>
      <c r="ADI239" s="25"/>
      <c r="ADJ239" s="25"/>
      <c r="ADK239" s="25"/>
      <c r="ADL239" s="25"/>
      <c r="ADM239" s="25"/>
      <c r="ADN239" s="25"/>
      <c r="ADO239" s="25"/>
      <c r="ADP239" s="25"/>
      <c r="ADQ239" s="25"/>
      <c r="ADR239" s="25"/>
      <c r="ADS239" s="25"/>
      <c r="ADT239" s="25"/>
      <c r="ADU239" s="25"/>
      <c r="ADV239" s="25"/>
      <c r="ADW239" s="25"/>
      <c r="ADX239" s="25"/>
      <c r="ADY239" s="25"/>
      <c r="ADZ239" s="25"/>
      <c r="AEA239" s="25"/>
      <c r="AEB239" s="25"/>
      <c r="AEC239" s="25"/>
      <c r="AED239" s="25"/>
      <c r="AEE239" s="25"/>
      <c r="AEF239" s="25"/>
      <c r="AEG239" s="25"/>
      <c r="AEH239" s="25"/>
      <c r="AEI239" s="25"/>
      <c r="AEJ239" s="25"/>
      <c r="AEK239" s="25"/>
      <c r="AEL239" s="25"/>
      <c r="AEM239" s="25"/>
      <c r="AEN239" s="25"/>
      <c r="AEO239" s="25"/>
      <c r="AEP239" s="25"/>
      <c r="AEQ239" s="25"/>
      <c r="AER239" s="25"/>
      <c r="AES239" s="25"/>
      <c r="AET239" s="25"/>
      <c r="AEU239" s="25"/>
      <c r="AEV239" s="25"/>
      <c r="AEW239" s="25"/>
      <c r="AEX239" s="25"/>
      <c r="AEY239" s="25"/>
      <c r="AEZ239" s="25"/>
      <c r="AFA239" s="25"/>
      <c r="AFB239" s="25"/>
      <c r="AFC239" s="25"/>
      <c r="AFD239" s="25"/>
      <c r="AFE239" s="25"/>
      <c r="AFF239" s="25"/>
      <c r="AFG239" s="25"/>
      <c r="AFH239" s="25"/>
    </row>
    <row r="240" spans="1:840" ht="18" customHeight="1" x14ac:dyDescent="0.2">
      <c r="A240" s="17">
        <v>3239</v>
      </c>
      <c r="B240" s="55" t="s">
        <v>70</v>
      </c>
      <c r="C240" s="132">
        <v>400</v>
      </c>
      <c r="D240" s="132">
        <v>0</v>
      </c>
      <c r="E240" s="132">
        <v>0</v>
      </c>
      <c r="F240" s="134">
        <v>0</v>
      </c>
      <c r="G240" s="133">
        <v>0</v>
      </c>
      <c r="H240" s="133">
        <v>0</v>
      </c>
      <c r="I240" s="134">
        <v>0</v>
      </c>
      <c r="J240" s="134"/>
      <c r="K240" s="134"/>
    </row>
    <row r="241" spans="1:840" ht="42.75" customHeight="1" x14ac:dyDescent="0.25">
      <c r="A241" s="20"/>
      <c r="B241" s="91" t="s">
        <v>128</v>
      </c>
      <c r="C241" s="129">
        <f t="shared" ref="C241:I243" si="154">SUM(C242)</f>
        <v>1600</v>
      </c>
      <c r="D241" s="129">
        <f t="shared" si="154"/>
        <v>0</v>
      </c>
      <c r="E241" s="129">
        <f t="shared" si="154"/>
        <v>0</v>
      </c>
      <c r="F241" s="129">
        <f t="shared" si="154"/>
        <v>0</v>
      </c>
      <c r="G241" s="129">
        <f t="shared" si="154"/>
        <v>0</v>
      </c>
      <c r="H241" s="129">
        <f t="shared" si="154"/>
        <v>0</v>
      </c>
      <c r="I241" s="129">
        <f t="shared" si="154"/>
        <v>0</v>
      </c>
      <c r="J241" s="138">
        <v>0</v>
      </c>
      <c r="K241" s="138">
        <v>0</v>
      </c>
    </row>
    <row r="242" spans="1:840" ht="18" customHeight="1" x14ac:dyDescent="0.2">
      <c r="A242" s="18">
        <v>42</v>
      </c>
      <c r="B242" s="56" t="s">
        <v>129</v>
      </c>
      <c r="C242" s="130">
        <f t="shared" ref="C242" si="155">SUM(C243,C245)</f>
        <v>1600</v>
      </c>
      <c r="D242" s="130">
        <f>SUM(D243,D245)</f>
        <v>0</v>
      </c>
      <c r="E242" s="130">
        <f t="shared" ref="E242:I242" si="156">SUM(E243,E245)</f>
        <v>0</v>
      </c>
      <c r="F242" s="130">
        <f t="shared" si="156"/>
        <v>0</v>
      </c>
      <c r="G242" s="130">
        <f t="shared" si="156"/>
        <v>0</v>
      </c>
      <c r="H242" s="130">
        <f t="shared" si="156"/>
        <v>0</v>
      </c>
      <c r="I242" s="130">
        <f t="shared" si="156"/>
        <v>0</v>
      </c>
      <c r="J242" s="139">
        <v>0</v>
      </c>
      <c r="K242" s="139">
        <v>0</v>
      </c>
    </row>
    <row r="243" spans="1:840" s="4" customFormat="1" ht="18" customHeight="1" x14ac:dyDescent="0.2">
      <c r="A243" s="19">
        <v>422</v>
      </c>
      <c r="B243" s="54" t="s">
        <v>84</v>
      </c>
      <c r="C243" s="131">
        <f t="shared" si="154"/>
        <v>1600</v>
      </c>
      <c r="D243" s="131">
        <f t="shared" si="154"/>
        <v>0</v>
      </c>
      <c r="E243" s="131">
        <f t="shared" si="154"/>
        <v>0</v>
      </c>
      <c r="F243" s="131">
        <f t="shared" si="154"/>
        <v>0</v>
      </c>
      <c r="G243" s="131">
        <f t="shared" si="154"/>
        <v>0</v>
      </c>
      <c r="H243" s="131">
        <f t="shared" si="154"/>
        <v>0</v>
      </c>
      <c r="I243" s="131">
        <f t="shared" si="154"/>
        <v>0</v>
      </c>
      <c r="J243" s="140"/>
      <c r="K243" s="140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</row>
    <row r="244" spans="1:840" ht="17.25" customHeight="1" x14ac:dyDescent="0.2">
      <c r="A244" s="17">
        <v>4227</v>
      </c>
      <c r="B244" s="55" t="s">
        <v>130</v>
      </c>
      <c r="C244" s="132">
        <v>1600</v>
      </c>
      <c r="D244" s="132">
        <v>0</v>
      </c>
      <c r="E244" s="132">
        <v>0</v>
      </c>
      <c r="F244" s="134">
        <v>0</v>
      </c>
      <c r="G244" s="133">
        <v>0</v>
      </c>
      <c r="H244" s="133">
        <v>0</v>
      </c>
      <c r="I244" s="134">
        <v>0</v>
      </c>
      <c r="J244" s="134"/>
      <c r="K244" s="134"/>
    </row>
    <row r="245" spans="1:840" ht="18.75" customHeight="1" x14ac:dyDescent="0.2">
      <c r="A245" s="174"/>
      <c r="B245" s="175"/>
      <c r="C245" s="175"/>
      <c r="D245" s="175"/>
      <c r="E245" s="175"/>
      <c r="F245" s="175"/>
      <c r="G245" s="175"/>
      <c r="H245" s="175"/>
      <c r="I245" s="175"/>
      <c r="J245" s="175"/>
      <c r="K245" s="176"/>
    </row>
    <row r="246" spans="1:840" s="4" customFormat="1" ht="16.5" customHeight="1" x14ac:dyDescent="0.2">
      <c r="A246" s="177"/>
      <c r="B246" s="177"/>
      <c r="C246" s="37"/>
      <c r="D246" s="37"/>
      <c r="E246" s="37"/>
      <c r="F246" s="167" t="s">
        <v>36</v>
      </c>
      <c r="G246" s="167"/>
      <c r="H246" s="167"/>
      <c r="I246" s="167"/>
      <c r="J246" s="178"/>
      <c r="K246" s="178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</row>
    <row r="247" spans="1:840" ht="39" customHeight="1" x14ac:dyDescent="0.2">
      <c r="A247" s="3"/>
      <c r="B247" s="63"/>
      <c r="C247" s="35" t="s">
        <v>101</v>
      </c>
      <c r="D247" s="35" t="s">
        <v>93</v>
      </c>
      <c r="E247" s="35" t="s">
        <v>102</v>
      </c>
      <c r="F247" s="37" t="s">
        <v>105</v>
      </c>
      <c r="G247" s="38" t="s">
        <v>113</v>
      </c>
      <c r="H247" s="38" t="s">
        <v>106</v>
      </c>
      <c r="I247" s="38" t="s">
        <v>107</v>
      </c>
      <c r="J247" s="38" t="s">
        <v>103</v>
      </c>
      <c r="K247" s="38" t="s">
        <v>104</v>
      </c>
    </row>
    <row r="248" spans="1:840" ht="16.5" customHeight="1" x14ac:dyDescent="0.2">
      <c r="A248" s="21"/>
      <c r="B248" s="64" t="s">
        <v>85</v>
      </c>
      <c r="C248" s="100">
        <f>SUM(C258,C265,C249,C277,C273)</f>
        <v>47200</v>
      </c>
      <c r="D248" s="100">
        <f>SUM(D258,D265,D249,D277)</f>
        <v>33245</v>
      </c>
      <c r="E248" s="100">
        <f t="shared" ref="E248:K248" si="157">SUM(E258,E265,E249,E277,E273)</f>
        <v>42000</v>
      </c>
      <c r="F248" s="100">
        <f t="shared" si="157"/>
        <v>42000</v>
      </c>
      <c r="G248" s="100">
        <f t="shared" si="157"/>
        <v>0</v>
      </c>
      <c r="H248" s="100">
        <f t="shared" si="157"/>
        <v>0</v>
      </c>
      <c r="I248" s="100">
        <f t="shared" si="157"/>
        <v>0</v>
      </c>
      <c r="J248" s="100">
        <f t="shared" si="157"/>
        <v>42000</v>
      </c>
      <c r="K248" s="100">
        <f t="shared" si="157"/>
        <v>42000</v>
      </c>
      <c r="L248" s="89"/>
    </row>
    <row r="249" spans="1:840" s="4" customFormat="1" ht="18.75" customHeight="1" x14ac:dyDescent="0.2">
      <c r="A249" s="5"/>
      <c r="B249" s="45" t="s">
        <v>86</v>
      </c>
      <c r="C249" s="101">
        <f t="shared" ref="C249:F249" si="158">SUM(C250,C255)</f>
        <v>6000</v>
      </c>
      <c r="D249" s="101">
        <f t="shared" ref="D249" si="159">SUM(D250,D255)</f>
        <v>5839</v>
      </c>
      <c r="E249" s="101">
        <f t="shared" si="158"/>
        <v>6000</v>
      </c>
      <c r="F249" s="101">
        <f t="shared" si="158"/>
        <v>6000</v>
      </c>
      <c r="G249" s="102">
        <f t="shared" ref="G249" si="160">SUM(G250,G255)</f>
        <v>0</v>
      </c>
      <c r="H249" s="102">
        <f t="shared" ref="H249" si="161">SUM(H250,H255)</f>
        <v>0</v>
      </c>
      <c r="I249" s="102">
        <f t="shared" ref="I249:J249" si="162">SUM(I250,I255)</f>
        <v>0</v>
      </c>
      <c r="J249" s="103">
        <f t="shared" si="162"/>
        <v>6000</v>
      </c>
      <c r="K249" s="103">
        <f t="shared" ref="K249" si="163">SUM(K250,K255)</f>
        <v>6000</v>
      </c>
      <c r="L249" s="9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</row>
    <row r="250" spans="1:840" ht="18" customHeight="1" x14ac:dyDescent="0.2">
      <c r="A250" s="6">
        <v>32</v>
      </c>
      <c r="B250" s="46" t="s">
        <v>4</v>
      </c>
      <c r="C250" s="104">
        <f>SUM(C253,C251)</f>
        <v>4100</v>
      </c>
      <c r="D250" s="104">
        <f>SUM(D253,D251)</f>
        <v>3981</v>
      </c>
      <c r="E250" s="104">
        <f t="shared" ref="E250:F250" si="164">SUM(E253,E251)</f>
        <v>4100</v>
      </c>
      <c r="F250" s="104">
        <f t="shared" si="164"/>
        <v>4100</v>
      </c>
      <c r="G250" s="105">
        <f t="shared" ref="G250" si="165">SUM(G253)</f>
        <v>0</v>
      </c>
      <c r="H250" s="105">
        <f t="shared" ref="H250" si="166">SUM(H253)</f>
        <v>0</v>
      </c>
      <c r="I250" s="105">
        <f t="shared" ref="I250" si="167">SUM(I253)</f>
        <v>0</v>
      </c>
      <c r="J250" s="106">
        <v>4100</v>
      </c>
      <c r="K250" s="106">
        <v>4100</v>
      </c>
    </row>
    <row r="251" spans="1:840" ht="18" customHeight="1" x14ac:dyDescent="0.2">
      <c r="A251" s="78">
        <v>323</v>
      </c>
      <c r="B251" s="79" t="s">
        <v>7</v>
      </c>
      <c r="C251" s="107">
        <f>SUM(C252)</f>
        <v>2700</v>
      </c>
      <c r="D251" s="107">
        <f>SUM(D252)</f>
        <v>2654</v>
      </c>
      <c r="E251" s="107">
        <f t="shared" ref="E251:F251" si="168">SUM(E252)</f>
        <v>2700</v>
      </c>
      <c r="F251" s="107">
        <f t="shared" si="168"/>
        <v>2700</v>
      </c>
      <c r="G251" s="108">
        <f t="shared" ref="G251" si="169">SUM(G252:G253)</f>
        <v>0</v>
      </c>
      <c r="H251" s="108">
        <f t="shared" ref="H251" si="170">SUM(H252:H253)</f>
        <v>0</v>
      </c>
      <c r="I251" s="108">
        <f t="shared" ref="I251" si="171">SUM(I252:I253)</f>
        <v>0</v>
      </c>
      <c r="J251" s="108"/>
      <c r="K251" s="108"/>
    </row>
    <row r="252" spans="1:840" ht="17.25" customHeight="1" x14ac:dyDescent="0.2">
      <c r="A252" s="8">
        <v>3239</v>
      </c>
      <c r="B252" s="48" t="s">
        <v>31</v>
      </c>
      <c r="C252" s="109">
        <v>2700</v>
      </c>
      <c r="D252" s="109">
        <v>2654</v>
      </c>
      <c r="E252" s="109">
        <v>2700</v>
      </c>
      <c r="F252" s="109">
        <v>2700</v>
      </c>
      <c r="G252" s="110">
        <v>0</v>
      </c>
      <c r="H252" s="110">
        <v>0</v>
      </c>
      <c r="I252" s="110">
        <v>0</v>
      </c>
      <c r="J252" s="110"/>
      <c r="K252" s="110"/>
    </row>
    <row r="253" spans="1:840" s="4" customFormat="1" ht="18" customHeight="1" x14ac:dyDescent="0.2">
      <c r="A253" s="78">
        <v>329</v>
      </c>
      <c r="B253" s="79" t="s">
        <v>5</v>
      </c>
      <c r="C253" s="107">
        <f t="shared" ref="C253:I253" si="172">SUM(C254:C254)</f>
        <v>1400</v>
      </c>
      <c r="D253" s="107">
        <f t="shared" si="172"/>
        <v>1327</v>
      </c>
      <c r="E253" s="107">
        <f t="shared" si="172"/>
        <v>1400</v>
      </c>
      <c r="F253" s="107">
        <f t="shared" si="172"/>
        <v>1400</v>
      </c>
      <c r="G253" s="108">
        <f t="shared" si="172"/>
        <v>0</v>
      </c>
      <c r="H253" s="108">
        <f t="shared" si="172"/>
        <v>0</v>
      </c>
      <c r="I253" s="108">
        <f t="shared" si="172"/>
        <v>0</v>
      </c>
      <c r="J253" s="108"/>
      <c r="K253" s="108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</row>
    <row r="254" spans="1:840" ht="18.75" customHeight="1" x14ac:dyDescent="0.2">
      <c r="A254" s="8">
        <v>3293</v>
      </c>
      <c r="B254" s="48" t="s">
        <v>6</v>
      </c>
      <c r="C254" s="109">
        <v>1400</v>
      </c>
      <c r="D254" s="109">
        <v>1327</v>
      </c>
      <c r="E254" s="109">
        <v>1400</v>
      </c>
      <c r="F254" s="109">
        <v>1400</v>
      </c>
      <c r="G254" s="110">
        <v>0</v>
      </c>
      <c r="H254" s="110">
        <v>0</v>
      </c>
      <c r="I254" s="110">
        <v>0</v>
      </c>
      <c r="J254" s="110"/>
      <c r="K254" s="110"/>
    </row>
    <row r="255" spans="1:840" ht="16.5" customHeight="1" x14ac:dyDescent="0.2">
      <c r="A255" s="6">
        <v>38</v>
      </c>
      <c r="B255" s="46" t="s">
        <v>8</v>
      </c>
      <c r="C255" s="104">
        <f t="shared" ref="C255:I256" si="173">SUM(C256)</f>
        <v>1900</v>
      </c>
      <c r="D255" s="104">
        <f t="shared" si="173"/>
        <v>1858</v>
      </c>
      <c r="E255" s="104">
        <f t="shared" si="173"/>
        <v>1900</v>
      </c>
      <c r="F255" s="104">
        <f t="shared" si="173"/>
        <v>1900</v>
      </c>
      <c r="G255" s="105">
        <f t="shared" si="173"/>
        <v>0</v>
      </c>
      <c r="H255" s="105">
        <f t="shared" si="173"/>
        <v>0</v>
      </c>
      <c r="I255" s="105">
        <f t="shared" si="173"/>
        <v>0</v>
      </c>
      <c r="J255" s="106">
        <v>1900</v>
      </c>
      <c r="K255" s="106">
        <v>1900</v>
      </c>
    </row>
    <row r="256" spans="1:840" ht="18" customHeight="1" x14ac:dyDescent="0.2">
      <c r="A256" s="7">
        <v>381</v>
      </c>
      <c r="B256" s="49" t="s">
        <v>3</v>
      </c>
      <c r="C256" s="111">
        <f t="shared" si="173"/>
        <v>1900</v>
      </c>
      <c r="D256" s="111">
        <f t="shared" si="173"/>
        <v>1858</v>
      </c>
      <c r="E256" s="111">
        <f t="shared" si="173"/>
        <v>1900</v>
      </c>
      <c r="F256" s="111">
        <f t="shared" si="173"/>
        <v>1900</v>
      </c>
      <c r="G256" s="112">
        <f t="shared" si="173"/>
        <v>0</v>
      </c>
      <c r="H256" s="112">
        <f t="shared" si="173"/>
        <v>0</v>
      </c>
      <c r="I256" s="112">
        <f t="shared" si="173"/>
        <v>0</v>
      </c>
      <c r="J256" s="113"/>
      <c r="K256" s="113"/>
    </row>
    <row r="257" spans="1:840" s="4" customFormat="1" ht="18" customHeight="1" x14ac:dyDescent="0.2">
      <c r="A257" s="8">
        <v>3811</v>
      </c>
      <c r="B257" s="48" t="s">
        <v>87</v>
      </c>
      <c r="C257" s="114">
        <v>1900</v>
      </c>
      <c r="D257" s="114">
        <v>1858</v>
      </c>
      <c r="E257" s="114">
        <v>1900</v>
      </c>
      <c r="F257" s="114">
        <v>1900</v>
      </c>
      <c r="G257" s="115">
        <v>0</v>
      </c>
      <c r="H257" s="115">
        <v>0</v>
      </c>
      <c r="I257" s="115">
        <v>0</v>
      </c>
      <c r="J257" s="110"/>
      <c r="K257" s="110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</row>
    <row r="258" spans="1:840" ht="17.25" customHeight="1" x14ac:dyDescent="0.2">
      <c r="A258" s="5"/>
      <c r="B258" s="45" t="s">
        <v>90</v>
      </c>
      <c r="C258" s="101">
        <f t="shared" ref="C258:I258" si="174">SUM(C259)</f>
        <v>13500</v>
      </c>
      <c r="D258" s="101">
        <f t="shared" si="174"/>
        <v>6637</v>
      </c>
      <c r="E258" s="101">
        <f t="shared" si="174"/>
        <v>13500</v>
      </c>
      <c r="F258" s="101">
        <f t="shared" si="174"/>
        <v>13500</v>
      </c>
      <c r="G258" s="102">
        <f t="shared" si="174"/>
        <v>0</v>
      </c>
      <c r="H258" s="102">
        <f t="shared" si="174"/>
        <v>0</v>
      </c>
      <c r="I258" s="102">
        <f t="shared" si="174"/>
        <v>0</v>
      </c>
      <c r="J258" s="103">
        <f>SUM(J259)</f>
        <v>13500</v>
      </c>
      <c r="K258" s="103">
        <f>SUM(K259)</f>
        <v>13500</v>
      </c>
    </row>
    <row r="259" spans="1:840" ht="15.75" customHeight="1" x14ac:dyDescent="0.2">
      <c r="A259" s="6">
        <v>32</v>
      </c>
      <c r="B259" s="46" t="s">
        <v>39</v>
      </c>
      <c r="C259" s="116">
        <f t="shared" ref="C259:F259" si="175">SUM(C260,C263)</f>
        <v>13500</v>
      </c>
      <c r="D259" s="116">
        <f t="shared" ref="D259" si="176">SUM(D260,D263)</f>
        <v>6637</v>
      </c>
      <c r="E259" s="116">
        <f t="shared" si="175"/>
        <v>13500</v>
      </c>
      <c r="F259" s="116">
        <f t="shared" si="175"/>
        <v>13500</v>
      </c>
      <c r="G259" s="106">
        <f t="shared" ref="G259" si="177">SUM(G260,G263)</f>
        <v>0</v>
      </c>
      <c r="H259" s="106">
        <f t="shared" ref="H259" si="178">SUM(H260,H263)</f>
        <v>0</v>
      </c>
      <c r="I259" s="106">
        <f t="shared" ref="I259" si="179">SUM(I260,I263)</f>
        <v>0</v>
      </c>
      <c r="J259" s="106">
        <v>13500</v>
      </c>
      <c r="K259" s="106">
        <v>13500</v>
      </c>
    </row>
    <row r="260" spans="1:840" ht="16.5" customHeight="1" x14ac:dyDescent="0.2">
      <c r="A260" s="78">
        <v>323</v>
      </c>
      <c r="B260" s="79" t="s">
        <v>7</v>
      </c>
      <c r="C260" s="107">
        <f t="shared" ref="C260:F260" si="180">SUM(C261:C262)</f>
        <v>12100</v>
      </c>
      <c r="D260" s="107">
        <f t="shared" ref="D260" si="181">SUM(D261:D262)</f>
        <v>5575</v>
      </c>
      <c r="E260" s="107">
        <f t="shared" si="180"/>
        <v>12100</v>
      </c>
      <c r="F260" s="107">
        <f t="shared" si="180"/>
        <v>12100</v>
      </c>
      <c r="G260" s="108">
        <f t="shared" ref="G260" si="182">SUM(G261:G262)</f>
        <v>0</v>
      </c>
      <c r="H260" s="108">
        <f t="shared" ref="H260" si="183">SUM(H261:H262)</f>
        <v>0</v>
      </c>
      <c r="I260" s="108">
        <f t="shared" ref="I260" si="184">SUM(I261:I262)</f>
        <v>0</v>
      </c>
      <c r="J260" s="108"/>
      <c r="K260" s="108"/>
    </row>
    <row r="261" spans="1:840" s="4" customFormat="1" ht="18" customHeight="1" x14ac:dyDescent="0.2">
      <c r="A261" s="9">
        <v>3237</v>
      </c>
      <c r="B261" s="57" t="s">
        <v>22</v>
      </c>
      <c r="C261" s="117">
        <v>10500</v>
      </c>
      <c r="D261" s="117">
        <v>3982</v>
      </c>
      <c r="E261" s="117">
        <v>10500</v>
      </c>
      <c r="F261" s="117">
        <v>10500</v>
      </c>
      <c r="G261" s="118">
        <v>0</v>
      </c>
      <c r="H261" s="118">
        <v>0</v>
      </c>
      <c r="I261" s="118">
        <v>0</v>
      </c>
      <c r="J261" s="118"/>
      <c r="K261" s="118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</row>
    <row r="262" spans="1:840" ht="18" customHeight="1" x14ac:dyDescent="0.2">
      <c r="A262" s="8">
        <v>3239</v>
      </c>
      <c r="B262" s="48" t="s">
        <v>70</v>
      </c>
      <c r="C262" s="109">
        <v>1600</v>
      </c>
      <c r="D262" s="109">
        <v>1593</v>
      </c>
      <c r="E262" s="109">
        <v>1600</v>
      </c>
      <c r="F262" s="109">
        <v>1600</v>
      </c>
      <c r="G262" s="110">
        <v>0</v>
      </c>
      <c r="H262" s="110">
        <v>0</v>
      </c>
      <c r="I262" s="110">
        <v>0</v>
      </c>
      <c r="J262" s="110"/>
      <c r="K262" s="110"/>
    </row>
    <row r="263" spans="1:840" ht="18" customHeight="1" x14ac:dyDescent="0.2">
      <c r="A263" s="78">
        <v>329</v>
      </c>
      <c r="B263" s="79" t="s">
        <v>24</v>
      </c>
      <c r="C263" s="107">
        <f t="shared" ref="C263:I263" si="185">SUM(C264)</f>
        <v>1400</v>
      </c>
      <c r="D263" s="107">
        <f t="shared" si="185"/>
        <v>1062</v>
      </c>
      <c r="E263" s="107">
        <f t="shared" si="185"/>
        <v>1400</v>
      </c>
      <c r="F263" s="107">
        <f t="shared" si="185"/>
        <v>1400</v>
      </c>
      <c r="G263" s="108">
        <f t="shared" si="185"/>
        <v>0</v>
      </c>
      <c r="H263" s="108">
        <f t="shared" si="185"/>
        <v>0</v>
      </c>
      <c r="I263" s="108">
        <f t="shared" si="185"/>
        <v>0</v>
      </c>
      <c r="J263" s="108"/>
      <c r="K263" s="108"/>
    </row>
    <row r="264" spans="1:840" ht="18.75" customHeight="1" x14ac:dyDescent="0.2">
      <c r="A264" s="8">
        <v>3293</v>
      </c>
      <c r="B264" s="48" t="s">
        <v>6</v>
      </c>
      <c r="C264" s="109">
        <v>1400</v>
      </c>
      <c r="D264" s="109">
        <v>1062</v>
      </c>
      <c r="E264" s="109">
        <v>1400</v>
      </c>
      <c r="F264" s="109">
        <v>1400</v>
      </c>
      <c r="G264" s="110">
        <v>0</v>
      </c>
      <c r="H264" s="110">
        <v>0</v>
      </c>
      <c r="I264" s="110">
        <v>0</v>
      </c>
      <c r="J264" s="110"/>
      <c r="K264" s="110"/>
    </row>
    <row r="265" spans="1:840" s="4" customFormat="1" ht="15.75" customHeight="1" x14ac:dyDescent="0.2">
      <c r="A265" s="5"/>
      <c r="B265" s="45" t="s">
        <v>142</v>
      </c>
      <c r="C265" s="101">
        <f t="shared" ref="C265:F265" si="186">SUM(C266,C270)</f>
        <v>5000</v>
      </c>
      <c r="D265" s="101">
        <f t="shared" ref="D265" si="187">SUM(D266,D270)</f>
        <v>5309</v>
      </c>
      <c r="E265" s="101">
        <f t="shared" si="186"/>
        <v>5000</v>
      </c>
      <c r="F265" s="101">
        <f t="shared" si="186"/>
        <v>5000</v>
      </c>
      <c r="G265" s="102">
        <f t="shared" ref="G265" si="188">SUM(G266,G270)</f>
        <v>0</v>
      </c>
      <c r="H265" s="102">
        <f t="shared" ref="H265" si="189">SUM(H266,H270)</f>
        <v>0</v>
      </c>
      <c r="I265" s="102">
        <f t="shared" ref="I265" si="190">SUM(I266,I270)</f>
        <v>0</v>
      </c>
      <c r="J265" s="103">
        <f>SUM(J266,J270)</f>
        <v>5000</v>
      </c>
      <c r="K265" s="103">
        <f>SUM(K266,K270)</f>
        <v>5000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</row>
    <row r="266" spans="1:840" ht="16.5" customHeight="1" x14ac:dyDescent="0.2">
      <c r="A266" s="6">
        <v>32</v>
      </c>
      <c r="B266" s="46" t="s">
        <v>39</v>
      </c>
      <c r="C266" s="116">
        <f t="shared" ref="C266:I266" si="191">SUM(C267)</f>
        <v>3100</v>
      </c>
      <c r="D266" s="116">
        <f t="shared" si="191"/>
        <v>3318</v>
      </c>
      <c r="E266" s="116">
        <f t="shared" si="191"/>
        <v>3100</v>
      </c>
      <c r="F266" s="116">
        <f t="shared" si="191"/>
        <v>3100</v>
      </c>
      <c r="G266" s="106">
        <f t="shared" si="191"/>
        <v>0</v>
      </c>
      <c r="H266" s="106">
        <f t="shared" si="191"/>
        <v>0</v>
      </c>
      <c r="I266" s="106">
        <f t="shared" si="191"/>
        <v>0</v>
      </c>
      <c r="J266" s="106">
        <v>3000</v>
      </c>
      <c r="K266" s="106">
        <v>3000</v>
      </c>
    </row>
    <row r="267" spans="1:840" s="39" customFormat="1" ht="15" customHeight="1" x14ac:dyDescent="0.2">
      <c r="A267" s="78">
        <v>323</v>
      </c>
      <c r="B267" s="79" t="s">
        <v>7</v>
      </c>
      <c r="C267" s="107">
        <f t="shared" ref="C267:F267" si="192">SUM(C268:C269)</f>
        <v>3100</v>
      </c>
      <c r="D267" s="107">
        <f t="shared" ref="D267" si="193">SUM(D268:D269)</f>
        <v>3318</v>
      </c>
      <c r="E267" s="107">
        <f t="shared" si="192"/>
        <v>3100</v>
      </c>
      <c r="F267" s="107">
        <f t="shared" si="192"/>
        <v>3100</v>
      </c>
      <c r="G267" s="108">
        <f t="shared" ref="G267" si="194">SUM(G268:G269)</f>
        <v>0</v>
      </c>
      <c r="H267" s="108">
        <f t="shared" ref="H267" si="195">SUM(H268:H269)</f>
        <v>0</v>
      </c>
      <c r="I267" s="108">
        <f t="shared" ref="I267" si="196">SUM(I268:I269)</f>
        <v>0</v>
      </c>
      <c r="J267" s="108"/>
      <c r="K267" s="108"/>
      <c r="N267" s="40"/>
    </row>
    <row r="268" spans="1:840" s="70" customFormat="1" ht="15.75" customHeight="1" x14ac:dyDescent="0.2">
      <c r="A268" s="9">
        <v>3237</v>
      </c>
      <c r="B268" s="57" t="s">
        <v>22</v>
      </c>
      <c r="C268" s="117">
        <v>500</v>
      </c>
      <c r="D268" s="117">
        <v>664</v>
      </c>
      <c r="E268" s="117">
        <v>500</v>
      </c>
      <c r="F268" s="117">
        <v>500</v>
      </c>
      <c r="G268" s="118">
        <v>0</v>
      </c>
      <c r="H268" s="118">
        <v>0</v>
      </c>
      <c r="I268" s="118">
        <v>0</v>
      </c>
      <c r="J268" s="118"/>
      <c r="K268" s="118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</row>
    <row r="269" spans="1:840" ht="14.25" customHeight="1" x14ac:dyDescent="0.2">
      <c r="A269" s="8">
        <v>3239</v>
      </c>
      <c r="B269" s="48" t="s">
        <v>70</v>
      </c>
      <c r="C269" s="109">
        <v>2600</v>
      </c>
      <c r="D269" s="109">
        <v>2654</v>
      </c>
      <c r="E269" s="109">
        <v>2600</v>
      </c>
      <c r="F269" s="109">
        <v>2600</v>
      </c>
      <c r="G269" s="110">
        <v>0</v>
      </c>
      <c r="H269" s="110">
        <v>0</v>
      </c>
      <c r="I269" s="110">
        <v>0</v>
      </c>
      <c r="J269" s="110"/>
      <c r="K269" s="110"/>
    </row>
    <row r="270" spans="1:840" s="60" customFormat="1" ht="16.5" customHeight="1" x14ac:dyDescent="0.25">
      <c r="A270" s="6">
        <v>38</v>
      </c>
      <c r="B270" s="50" t="s">
        <v>8</v>
      </c>
      <c r="C270" s="104">
        <f t="shared" ref="C270:I271" si="197">SUM(C271)</f>
        <v>1900</v>
      </c>
      <c r="D270" s="104">
        <f t="shared" si="197"/>
        <v>1991</v>
      </c>
      <c r="E270" s="104">
        <f t="shared" si="197"/>
        <v>1900</v>
      </c>
      <c r="F270" s="104">
        <f t="shared" si="197"/>
        <v>1900</v>
      </c>
      <c r="G270" s="105">
        <f t="shared" si="197"/>
        <v>0</v>
      </c>
      <c r="H270" s="105">
        <f t="shared" si="197"/>
        <v>0</v>
      </c>
      <c r="I270" s="105">
        <f t="shared" si="197"/>
        <v>0</v>
      </c>
      <c r="J270" s="106">
        <v>2000</v>
      </c>
      <c r="K270" s="106">
        <v>2000</v>
      </c>
    </row>
    <row r="271" spans="1:840" s="60" customFormat="1" ht="16.5" customHeight="1" x14ac:dyDescent="0.25">
      <c r="A271" s="78">
        <v>381</v>
      </c>
      <c r="B271" s="79" t="s">
        <v>3</v>
      </c>
      <c r="C271" s="119">
        <f t="shared" si="197"/>
        <v>1900</v>
      </c>
      <c r="D271" s="119">
        <f t="shared" si="197"/>
        <v>1991</v>
      </c>
      <c r="E271" s="119">
        <f t="shared" si="197"/>
        <v>1900</v>
      </c>
      <c r="F271" s="119">
        <f t="shared" si="197"/>
        <v>1900</v>
      </c>
      <c r="G271" s="120">
        <f t="shared" si="197"/>
        <v>0</v>
      </c>
      <c r="H271" s="120">
        <f t="shared" si="197"/>
        <v>0</v>
      </c>
      <c r="I271" s="120">
        <f t="shared" si="197"/>
        <v>0</v>
      </c>
      <c r="J271" s="108"/>
      <c r="K271" s="108"/>
      <c r="L271" s="41"/>
    </row>
    <row r="272" spans="1:840" s="60" customFormat="1" ht="18" customHeight="1" x14ac:dyDescent="0.25">
      <c r="A272" s="8">
        <v>3811</v>
      </c>
      <c r="B272" s="48" t="s">
        <v>34</v>
      </c>
      <c r="C272" s="121">
        <v>1900</v>
      </c>
      <c r="D272" s="121">
        <v>1991</v>
      </c>
      <c r="E272" s="121">
        <v>1900</v>
      </c>
      <c r="F272" s="121">
        <v>1900</v>
      </c>
      <c r="G272" s="122">
        <v>0</v>
      </c>
      <c r="H272" s="122">
        <v>0</v>
      </c>
      <c r="I272" s="122">
        <v>0</v>
      </c>
      <c r="J272" s="110"/>
      <c r="K272" s="110"/>
    </row>
    <row r="273" spans="1:254" ht="27" x14ac:dyDescent="0.2">
      <c r="A273" s="5"/>
      <c r="B273" s="45" t="s">
        <v>134</v>
      </c>
      <c r="C273" s="101">
        <f t="shared" ref="C273:I274" si="198">SUM(C274)</f>
        <v>17500</v>
      </c>
      <c r="D273" s="101">
        <f t="shared" si="198"/>
        <v>0</v>
      </c>
      <c r="E273" s="101">
        <f t="shared" si="198"/>
        <v>17500</v>
      </c>
      <c r="F273" s="102">
        <f t="shared" si="198"/>
        <v>17500</v>
      </c>
      <c r="G273" s="102">
        <f t="shared" si="198"/>
        <v>0</v>
      </c>
      <c r="H273" s="102">
        <f t="shared" si="198"/>
        <v>0</v>
      </c>
      <c r="I273" s="102">
        <f t="shared" si="198"/>
        <v>0</v>
      </c>
      <c r="J273" s="103">
        <f>SUM(J274)</f>
        <v>17500</v>
      </c>
      <c r="K273" s="103">
        <f>SUM(K274)</f>
        <v>17500</v>
      </c>
    </row>
    <row r="274" spans="1:254" x14ac:dyDescent="0.2">
      <c r="A274" s="6">
        <v>38</v>
      </c>
      <c r="B274" s="50" t="s">
        <v>8</v>
      </c>
      <c r="C274" s="104">
        <f t="shared" si="198"/>
        <v>17500</v>
      </c>
      <c r="D274" s="104">
        <f t="shared" si="198"/>
        <v>0</v>
      </c>
      <c r="E274" s="104">
        <f t="shared" si="198"/>
        <v>17500</v>
      </c>
      <c r="F274" s="105">
        <f t="shared" si="198"/>
        <v>17500</v>
      </c>
      <c r="G274" s="105">
        <f t="shared" si="198"/>
        <v>0</v>
      </c>
      <c r="H274" s="105">
        <f t="shared" si="198"/>
        <v>0</v>
      </c>
      <c r="I274" s="105">
        <f t="shared" si="198"/>
        <v>0</v>
      </c>
      <c r="J274" s="106">
        <v>17500</v>
      </c>
      <c r="K274" s="106">
        <v>17500</v>
      </c>
    </row>
    <row r="275" spans="1:254" x14ac:dyDescent="0.2">
      <c r="A275" s="7">
        <v>381</v>
      </c>
      <c r="B275" s="86" t="s">
        <v>3</v>
      </c>
      <c r="C275" s="111">
        <f t="shared" ref="C275:I275" si="199">SUM(C276)</f>
        <v>17500</v>
      </c>
      <c r="D275" s="111">
        <f t="shared" si="199"/>
        <v>0</v>
      </c>
      <c r="E275" s="111">
        <f t="shared" si="199"/>
        <v>17500</v>
      </c>
      <c r="F275" s="112">
        <f t="shared" si="199"/>
        <v>17500</v>
      </c>
      <c r="G275" s="112">
        <f t="shared" si="199"/>
        <v>0</v>
      </c>
      <c r="H275" s="112">
        <f t="shared" si="199"/>
        <v>0</v>
      </c>
      <c r="I275" s="112">
        <f t="shared" si="199"/>
        <v>0</v>
      </c>
      <c r="J275" s="113"/>
      <c r="K275" s="113"/>
    </row>
    <row r="276" spans="1:254" x14ac:dyDescent="0.2">
      <c r="A276" s="85">
        <v>3811</v>
      </c>
      <c r="B276" s="87" t="s">
        <v>100</v>
      </c>
      <c r="C276" s="121">
        <v>17500</v>
      </c>
      <c r="D276" s="121">
        <v>0</v>
      </c>
      <c r="E276" s="121">
        <v>17500</v>
      </c>
      <c r="F276" s="121">
        <v>17500</v>
      </c>
      <c r="G276" s="122">
        <v>0</v>
      </c>
      <c r="H276" s="122">
        <v>0</v>
      </c>
      <c r="I276" s="122">
        <v>0</v>
      </c>
      <c r="J276" s="110"/>
      <c r="K276" s="110"/>
    </row>
    <row r="277" spans="1:254" ht="28.5" x14ac:dyDescent="0.25">
      <c r="A277" s="72"/>
      <c r="B277" s="98" t="s">
        <v>133</v>
      </c>
      <c r="C277" s="125">
        <f t="shared" ref="C277:I278" si="200">SUM(C278)</f>
        <v>5200</v>
      </c>
      <c r="D277" s="125">
        <f t="shared" si="200"/>
        <v>15460</v>
      </c>
      <c r="E277" s="125">
        <f t="shared" si="200"/>
        <v>0</v>
      </c>
      <c r="F277" s="125">
        <f t="shared" si="200"/>
        <v>0</v>
      </c>
      <c r="G277" s="125">
        <f t="shared" si="200"/>
        <v>0</v>
      </c>
      <c r="H277" s="125">
        <f t="shared" si="200"/>
        <v>0</v>
      </c>
      <c r="I277" s="126">
        <f t="shared" si="200"/>
        <v>0</v>
      </c>
      <c r="J277" s="126">
        <f>SUM(J278)</f>
        <v>0</v>
      </c>
      <c r="K277" s="126">
        <f>SUM(K278)</f>
        <v>0</v>
      </c>
    </row>
    <row r="278" spans="1:254" ht="15.75" customHeight="1" x14ac:dyDescent="0.2">
      <c r="A278" s="6">
        <v>32</v>
      </c>
      <c r="B278" s="50" t="s">
        <v>39</v>
      </c>
      <c r="C278" s="104">
        <f>SUM(C279,C281)</f>
        <v>5200</v>
      </c>
      <c r="D278" s="104">
        <f>SUM(D279,D281)</f>
        <v>15460</v>
      </c>
      <c r="E278" s="104">
        <f t="shared" ref="E278:F278" si="201">SUM(E279,E281)</f>
        <v>0</v>
      </c>
      <c r="F278" s="104">
        <f t="shared" si="201"/>
        <v>0</v>
      </c>
      <c r="G278" s="105">
        <f t="shared" si="200"/>
        <v>0</v>
      </c>
      <c r="H278" s="105">
        <f t="shared" si="200"/>
        <v>0</v>
      </c>
      <c r="I278" s="105">
        <f t="shared" si="200"/>
        <v>0</v>
      </c>
      <c r="J278" s="106">
        <v>0</v>
      </c>
      <c r="K278" s="106">
        <v>0</v>
      </c>
    </row>
    <row r="279" spans="1:254" ht="15.75" customHeight="1" x14ac:dyDescent="0.2">
      <c r="A279" s="78">
        <v>323</v>
      </c>
      <c r="B279" s="80" t="s">
        <v>7</v>
      </c>
      <c r="C279" s="107">
        <f t="shared" ref="C279:I279" si="202">SUM(C280)</f>
        <v>1500</v>
      </c>
      <c r="D279" s="107">
        <f t="shared" si="202"/>
        <v>10700</v>
      </c>
      <c r="E279" s="107">
        <f t="shared" si="202"/>
        <v>0</v>
      </c>
      <c r="F279" s="107">
        <f t="shared" si="202"/>
        <v>0</v>
      </c>
      <c r="G279" s="107">
        <f t="shared" si="202"/>
        <v>0</v>
      </c>
      <c r="H279" s="107">
        <f t="shared" si="202"/>
        <v>0</v>
      </c>
      <c r="I279" s="107">
        <f t="shared" si="202"/>
        <v>0</v>
      </c>
      <c r="J279" s="119"/>
      <c r="K279" s="119"/>
    </row>
    <row r="280" spans="1:254" ht="16.5" customHeight="1" x14ac:dyDescent="0.2">
      <c r="A280" s="9">
        <v>3237</v>
      </c>
      <c r="B280" s="73" t="s">
        <v>22</v>
      </c>
      <c r="C280" s="121">
        <v>1500</v>
      </c>
      <c r="D280" s="121">
        <v>10700</v>
      </c>
      <c r="E280" s="121">
        <v>0</v>
      </c>
      <c r="F280" s="121">
        <v>0</v>
      </c>
      <c r="G280" s="121">
        <v>0</v>
      </c>
      <c r="H280" s="121">
        <v>0</v>
      </c>
      <c r="I280" s="109">
        <v>0</v>
      </c>
      <c r="J280" s="121"/>
      <c r="K280" s="121"/>
    </row>
    <row r="281" spans="1:254" ht="15.75" customHeight="1" x14ac:dyDescent="0.2">
      <c r="A281" s="78">
        <v>329</v>
      </c>
      <c r="B281" s="80" t="s">
        <v>24</v>
      </c>
      <c r="C281" s="107">
        <f t="shared" ref="C281" si="203">SUM(C282:C283)</f>
        <v>3700</v>
      </c>
      <c r="D281" s="107">
        <f t="shared" ref="D281:I281" si="204">SUM(D282:D283)</f>
        <v>4760</v>
      </c>
      <c r="E281" s="107">
        <f t="shared" ref="E281:F281" si="205">SUM(E282:E283)</f>
        <v>0</v>
      </c>
      <c r="F281" s="107">
        <f t="shared" si="205"/>
        <v>0</v>
      </c>
      <c r="G281" s="107">
        <f t="shared" si="204"/>
        <v>0</v>
      </c>
      <c r="H281" s="107">
        <f t="shared" si="204"/>
        <v>0</v>
      </c>
      <c r="I281" s="107">
        <f t="shared" si="204"/>
        <v>0</v>
      </c>
      <c r="J281" s="119"/>
      <c r="K281" s="119"/>
    </row>
    <row r="282" spans="1:254" ht="15.75" customHeight="1" x14ac:dyDescent="0.2">
      <c r="A282" s="74">
        <v>3293</v>
      </c>
      <c r="B282" s="75" t="s">
        <v>6</v>
      </c>
      <c r="C282" s="117">
        <v>500</v>
      </c>
      <c r="D282" s="117">
        <v>2400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21"/>
      <c r="K282" s="121"/>
    </row>
    <row r="283" spans="1:254" ht="16.5" customHeight="1" x14ac:dyDescent="0.2">
      <c r="A283" s="74">
        <v>3299</v>
      </c>
      <c r="B283" s="75" t="s">
        <v>5</v>
      </c>
      <c r="C283" s="109">
        <v>3200</v>
      </c>
      <c r="D283" s="109">
        <v>2360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14"/>
      <c r="K283" s="114"/>
    </row>
    <row r="284" spans="1:254" x14ac:dyDescent="0.2">
      <c r="B284" s="77"/>
      <c r="C284" s="27"/>
      <c r="D284" s="27"/>
      <c r="E284" s="76"/>
      <c r="F284" s="76"/>
      <c r="G284" s="27"/>
      <c r="H284" s="27"/>
      <c r="I284" s="27"/>
      <c r="J284" s="26"/>
      <c r="K284" s="27"/>
    </row>
    <row r="285" spans="1:254" ht="18" customHeight="1" x14ac:dyDescent="0.2">
      <c r="A285" s="83"/>
      <c r="B285" s="84" t="s">
        <v>99</v>
      </c>
      <c r="C285" s="99">
        <v>296203.23863560951</v>
      </c>
      <c r="D285" s="99" t="e">
        <f t="shared" ref="D285:K285" si="206">SUM(D248,D163,D92,D16)</f>
        <v>#REF!</v>
      </c>
      <c r="E285" s="99">
        <f t="shared" si="206"/>
        <v>418160.99</v>
      </c>
      <c r="F285" s="99">
        <f t="shared" si="206"/>
        <v>341421.99</v>
      </c>
      <c r="G285" s="99">
        <f t="shared" si="206"/>
        <v>52710</v>
      </c>
      <c r="H285" s="99">
        <f t="shared" si="206"/>
        <v>4300</v>
      </c>
      <c r="I285" s="99">
        <f t="shared" si="206"/>
        <v>19729</v>
      </c>
      <c r="J285" s="99">
        <f t="shared" si="206"/>
        <v>393789</v>
      </c>
      <c r="K285" s="99">
        <f t="shared" si="206"/>
        <v>393789</v>
      </c>
    </row>
    <row r="286" spans="1:254" ht="18.75" customHeight="1" x14ac:dyDescent="0.2">
      <c r="A286" s="39"/>
      <c r="B286" s="81"/>
      <c r="C286" s="82"/>
      <c r="D286" s="82"/>
      <c r="E286" s="82"/>
      <c r="F286" s="82"/>
      <c r="G286" s="82"/>
      <c r="H286" s="82"/>
      <c r="I286" s="82"/>
      <c r="J286" s="40"/>
      <c r="K286" s="82"/>
    </row>
    <row r="287" spans="1:254" s="1" customFormat="1" ht="17.25" customHeight="1" x14ac:dyDescent="0.25">
      <c r="A287" s="182" t="s">
        <v>138</v>
      </c>
      <c r="B287" s="182"/>
      <c r="C287" s="182"/>
      <c r="D287" s="182"/>
      <c r="E287" s="182"/>
      <c r="F287" s="182"/>
      <c r="G287" s="182"/>
      <c r="H287" s="182"/>
      <c r="I287" s="182"/>
      <c r="J287" s="183"/>
      <c r="K287" s="183"/>
      <c r="IT287" s="23"/>
    </row>
    <row r="288" spans="1:254" s="1" customFormat="1" ht="63.75" customHeight="1" x14ac:dyDescent="0.25">
      <c r="A288" s="168" t="s">
        <v>141</v>
      </c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IT288" s="23"/>
    </row>
    <row r="289" spans="1:254" s="1" customFormat="1" ht="17.25" customHeight="1" x14ac:dyDescent="0.25">
      <c r="A289" s="182" t="s">
        <v>140</v>
      </c>
      <c r="B289" s="182"/>
      <c r="C289" s="182"/>
      <c r="D289" s="182"/>
      <c r="E289" s="182"/>
      <c r="F289" s="182"/>
      <c r="G289" s="182"/>
      <c r="H289" s="182"/>
      <c r="I289" s="182"/>
      <c r="J289" s="183"/>
      <c r="K289" s="183"/>
      <c r="IT289" s="23"/>
    </row>
    <row r="290" spans="1:254" s="1" customFormat="1" ht="15" customHeight="1" x14ac:dyDescent="0.25">
      <c r="A290" s="168" t="s">
        <v>139</v>
      </c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II290" s="23"/>
    </row>
    <row r="291" spans="1:254" ht="24.75" customHeight="1" x14ac:dyDescent="0.25">
      <c r="A291" s="172" t="s">
        <v>2</v>
      </c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</row>
    <row r="292" spans="1:254" ht="15" x14ac:dyDescent="0.25">
      <c r="A292" s="173" t="s">
        <v>132</v>
      </c>
      <c r="B292" s="173"/>
      <c r="C292" s="61"/>
      <c r="D292" s="61"/>
      <c r="E292" s="61"/>
      <c r="F292" s="61"/>
      <c r="G292" s="61"/>
      <c r="H292" s="61"/>
      <c r="I292" s="61"/>
      <c r="J292" s="60"/>
      <c r="K292" s="60"/>
    </row>
    <row r="293" spans="1:254" ht="15" x14ac:dyDescent="0.25">
      <c r="A293" s="173" t="s">
        <v>123</v>
      </c>
      <c r="B293" s="173"/>
      <c r="C293" s="61"/>
      <c r="D293" s="61"/>
      <c r="E293" s="61"/>
      <c r="F293" s="61"/>
      <c r="G293" s="61"/>
      <c r="H293" s="61"/>
      <c r="I293" s="61"/>
      <c r="J293" s="60"/>
      <c r="K293" s="60"/>
    </row>
    <row r="294" spans="1:254" ht="15" x14ac:dyDescent="0.25">
      <c r="A294" s="173" t="s">
        <v>144</v>
      </c>
      <c r="B294" s="173"/>
      <c r="C294" s="61"/>
      <c r="D294" s="61"/>
      <c r="E294" s="61"/>
      <c r="F294" s="61"/>
      <c r="G294" s="61"/>
      <c r="H294" s="61"/>
      <c r="I294" s="61"/>
      <c r="J294" s="62"/>
      <c r="K294" s="62"/>
    </row>
    <row r="295" spans="1:254" ht="15" x14ac:dyDescent="0.25">
      <c r="A295" s="171" t="s">
        <v>32</v>
      </c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</row>
    <row r="296" spans="1:254" ht="15" x14ac:dyDescent="0.25">
      <c r="A296" s="171" t="s">
        <v>131</v>
      </c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</row>
    <row r="297" spans="1:254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254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254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254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254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25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254" x14ac:dyDescent="0.2">
      <c r="A303" s="22"/>
      <c r="B303" s="42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254" x14ac:dyDescent="0.2">
      <c r="A304" s="30"/>
      <c r="B304" s="34"/>
      <c r="C304" s="30"/>
      <c r="D304" s="30"/>
      <c r="E304" s="30"/>
      <c r="F304" s="30"/>
      <c r="G304" s="30"/>
      <c r="H304" s="30"/>
      <c r="I304" s="30"/>
      <c r="J304" s="30"/>
      <c r="K304" s="30"/>
    </row>
    <row r="305" spans="1:11" x14ac:dyDescent="0.2">
      <c r="A305" s="30"/>
      <c r="B305" s="34"/>
      <c r="C305" s="30"/>
      <c r="D305" s="30"/>
      <c r="E305" s="30"/>
      <c r="F305" s="30"/>
      <c r="G305" s="30"/>
      <c r="H305" s="30"/>
      <c r="I305" s="30"/>
      <c r="J305" s="30"/>
      <c r="K305" s="30"/>
    </row>
    <row r="306" spans="1:11" x14ac:dyDescent="0.2">
      <c r="A306" s="30"/>
      <c r="B306" s="34"/>
      <c r="C306" s="30"/>
      <c r="D306" s="30"/>
      <c r="E306" s="30"/>
      <c r="F306" s="30"/>
      <c r="G306" s="30"/>
      <c r="H306" s="30"/>
      <c r="I306" s="30"/>
      <c r="J306" s="30"/>
      <c r="K306" s="30"/>
    </row>
    <row r="307" spans="1:11" x14ac:dyDescent="0.2">
      <c r="A307" s="30"/>
      <c r="B307" s="34"/>
      <c r="C307" s="30"/>
      <c r="D307" s="30"/>
      <c r="E307" s="30"/>
      <c r="F307" s="30"/>
      <c r="G307" s="30"/>
      <c r="H307" s="30"/>
      <c r="I307" s="30"/>
      <c r="J307" s="30"/>
      <c r="K307" s="30"/>
    </row>
    <row r="308" spans="1:11" x14ac:dyDescent="0.2">
      <c r="A308" s="30"/>
      <c r="B308" s="34"/>
      <c r="C308" s="30"/>
      <c r="D308" s="30"/>
      <c r="E308" s="30"/>
      <c r="F308" s="30"/>
      <c r="G308" s="30"/>
      <c r="H308" s="30"/>
      <c r="I308" s="30"/>
      <c r="J308" s="30"/>
      <c r="K308" s="30"/>
    </row>
    <row r="309" spans="1:11" x14ac:dyDescent="0.2">
      <c r="A309" s="30"/>
      <c r="B309" s="34"/>
      <c r="C309" s="30"/>
      <c r="D309" s="30"/>
      <c r="E309" s="30"/>
      <c r="F309" s="30"/>
      <c r="G309" s="30"/>
      <c r="H309" s="30"/>
      <c r="I309" s="30"/>
      <c r="J309" s="30"/>
      <c r="K309" s="30"/>
    </row>
    <row r="310" spans="1:11" x14ac:dyDescent="0.2">
      <c r="A310" s="30"/>
      <c r="B310" s="34"/>
      <c r="C310" s="30"/>
      <c r="D310" s="30"/>
      <c r="E310" s="30"/>
      <c r="F310" s="30"/>
      <c r="G310" s="30"/>
      <c r="H310" s="30"/>
      <c r="I310" s="30"/>
      <c r="J310" s="30"/>
      <c r="K310" s="30"/>
    </row>
    <row r="311" spans="1:11" x14ac:dyDescent="0.2">
      <c r="A311" s="30"/>
      <c r="B311" s="34"/>
      <c r="C311" s="30"/>
      <c r="D311" s="30"/>
      <c r="E311" s="30"/>
      <c r="F311" s="30"/>
      <c r="G311" s="30"/>
      <c r="H311" s="30"/>
      <c r="I311" s="30"/>
      <c r="J311" s="30"/>
      <c r="K311" s="30"/>
    </row>
    <row r="312" spans="1:11" x14ac:dyDescent="0.2">
      <c r="A312" s="30"/>
      <c r="B312" s="34"/>
      <c r="C312" s="30"/>
      <c r="D312" s="30"/>
      <c r="E312" s="30"/>
      <c r="F312" s="30"/>
      <c r="G312" s="30"/>
      <c r="H312" s="30"/>
      <c r="I312" s="30"/>
      <c r="J312" s="30"/>
      <c r="K312" s="30"/>
    </row>
    <row r="313" spans="1:11" x14ac:dyDescent="0.2">
      <c r="A313" s="30"/>
      <c r="B313" s="34"/>
      <c r="C313" s="30"/>
      <c r="D313" s="30"/>
      <c r="E313" s="30"/>
      <c r="F313" s="30"/>
      <c r="G313" s="30"/>
      <c r="H313" s="30"/>
      <c r="I313" s="30"/>
      <c r="J313" s="30"/>
      <c r="K313" s="30"/>
    </row>
    <row r="314" spans="1:11" x14ac:dyDescent="0.2">
      <c r="A314" s="30"/>
      <c r="B314" s="34"/>
      <c r="C314" s="30"/>
      <c r="D314" s="30"/>
      <c r="E314" s="30"/>
      <c r="F314" s="30"/>
      <c r="G314" s="30"/>
      <c r="H314" s="30"/>
      <c r="I314" s="30"/>
      <c r="J314" s="30"/>
      <c r="K314" s="30"/>
    </row>
    <row r="315" spans="1:11" x14ac:dyDescent="0.2">
      <c r="A315" s="30"/>
      <c r="B315" s="34"/>
      <c r="C315" s="30"/>
      <c r="D315" s="30"/>
      <c r="E315" s="30"/>
      <c r="F315" s="30"/>
      <c r="G315" s="30"/>
      <c r="H315" s="30"/>
      <c r="I315" s="30"/>
      <c r="J315" s="30"/>
      <c r="K315" s="30"/>
    </row>
    <row r="316" spans="1:11" x14ac:dyDescent="0.2">
      <c r="A316" s="30"/>
      <c r="B316" s="34"/>
      <c r="C316" s="30"/>
      <c r="D316" s="30"/>
      <c r="E316" s="30"/>
      <c r="F316" s="30"/>
      <c r="G316" s="30"/>
      <c r="H316" s="30"/>
      <c r="I316" s="30"/>
      <c r="J316" s="30"/>
      <c r="K316" s="30"/>
    </row>
    <row r="317" spans="1:11" x14ac:dyDescent="0.2">
      <c r="A317" s="30"/>
      <c r="B317" s="34"/>
      <c r="C317" s="30"/>
      <c r="D317" s="30"/>
      <c r="E317" s="30"/>
      <c r="F317" s="30"/>
      <c r="G317" s="30"/>
      <c r="H317" s="30"/>
      <c r="I317" s="30"/>
      <c r="J317" s="30"/>
      <c r="K317" s="30"/>
    </row>
    <row r="318" spans="1:11" x14ac:dyDescent="0.2">
      <c r="A318" s="30"/>
      <c r="B318" s="34"/>
      <c r="C318" s="30"/>
      <c r="D318" s="30"/>
      <c r="E318" s="30"/>
      <c r="F318" s="30"/>
      <c r="G318" s="30"/>
      <c r="H318" s="30"/>
      <c r="I318" s="30"/>
      <c r="J318" s="30"/>
      <c r="K318" s="30"/>
    </row>
    <row r="319" spans="1:11" x14ac:dyDescent="0.2">
      <c r="A319" s="30"/>
      <c r="B319" s="34"/>
      <c r="C319" s="30"/>
      <c r="D319" s="30"/>
      <c r="E319" s="30"/>
      <c r="F319" s="30"/>
      <c r="G319" s="30"/>
      <c r="H319" s="30"/>
      <c r="I319" s="30"/>
      <c r="J319" s="30"/>
      <c r="K319" s="30"/>
    </row>
    <row r="320" spans="1:11" x14ac:dyDescent="0.2">
      <c r="A320" s="30"/>
      <c r="B320" s="34"/>
      <c r="C320" s="30"/>
      <c r="D320" s="30"/>
      <c r="E320" s="30"/>
      <c r="F320" s="30"/>
      <c r="G320" s="30"/>
      <c r="H320" s="30"/>
      <c r="I320" s="30"/>
      <c r="J320" s="30"/>
      <c r="K320" s="30"/>
    </row>
    <row r="321" spans="1:11" x14ac:dyDescent="0.2">
      <c r="A321" s="30"/>
      <c r="B321" s="34"/>
      <c r="C321" s="30"/>
      <c r="D321" s="30"/>
      <c r="E321" s="30"/>
      <c r="F321" s="30"/>
      <c r="G321" s="30"/>
      <c r="H321" s="30"/>
      <c r="I321" s="30"/>
      <c r="J321" s="30"/>
      <c r="K321" s="30"/>
    </row>
    <row r="322" spans="1:11" x14ac:dyDescent="0.2">
      <c r="A322" s="30"/>
      <c r="B322" s="34"/>
      <c r="C322" s="30"/>
      <c r="D322" s="30"/>
      <c r="E322" s="30"/>
      <c r="F322" s="30"/>
      <c r="G322" s="30"/>
      <c r="H322" s="30"/>
      <c r="I322" s="30"/>
      <c r="J322" s="30"/>
      <c r="K322" s="30"/>
    </row>
    <row r="323" spans="1:11" x14ac:dyDescent="0.2">
      <c r="A323" s="30"/>
      <c r="B323" s="34"/>
      <c r="C323" s="30"/>
      <c r="D323" s="30"/>
      <c r="E323" s="30"/>
      <c r="F323" s="30"/>
      <c r="G323" s="30"/>
      <c r="H323" s="30"/>
      <c r="I323" s="30"/>
      <c r="J323" s="30"/>
      <c r="K323" s="30"/>
    </row>
    <row r="324" spans="1:11" x14ac:dyDescent="0.2">
      <c r="A324" s="30"/>
      <c r="B324" s="34"/>
      <c r="C324" s="30"/>
      <c r="D324" s="30"/>
      <c r="E324" s="30"/>
      <c r="F324" s="30"/>
      <c r="G324" s="30"/>
      <c r="H324" s="30"/>
      <c r="I324" s="30"/>
      <c r="J324" s="30"/>
      <c r="K324" s="30"/>
    </row>
    <row r="325" spans="1:11" x14ac:dyDescent="0.2">
      <c r="A325" s="30"/>
      <c r="B325" s="34"/>
      <c r="C325" s="30"/>
      <c r="D325" s="30"/>
      <c r="E325" s="30"/>
      <c r="F325" s="30"/>
      <c r="G325" s="30"/>
      <c r="H325" s="30"/>
      <c r="I325" s="30"/>
      <c r="J325" s="30"/>
      <c r="K325" s="30"/>
    </row>
    <row r="326" spans="1:11" x14ac:dyDescent="0.2">
      <c r="A326" s="30"/>
      <c r="B326" s="34"/>
      <c r="C326" s="30"/>
      <c r="D326" s="30"/>
      <c r="E326" s="30"/>
      <c r="F326" s="30"/>
      <c r="G326" s="30"/>
      <c r="H326" s="30"/>
      <c r="I326" s="30"/>
      <c r="J326" s="30"/>
      <c r="K326" s="30"/>
    </row>
    <row r="327" spans="1:11" x14ac:dyDescent="0.2">
      <c r="A327" s="30"/>
      <c r="B327" s="34"/>
      <c r="C327" s="30"/>
      <c r="D327" s="30"/>
      <c r="E327" s="30"/>
      <c r="F327" s="30"/>
      <c r="G327" s="30"/>
      <c r="H327" s="30"/>
      <c r="I327" s="30"/>
      <c r="J327" s="30"/>
      <c r="K327" s="30"/>
    </row>
    <row r="328" spans="1:11" x14ac:dyDescent="0.2">
      <c r="A328" s="30"/>
      <c r="B328" s="34"/>
      <c r="C328" s="30"/>
      <c r="D328" s="30"/>
      <c r="E328" s="30"/>
      <c r="F328" s="30"/>
      <c r="G328" s="30"/>
      <c r="H328" s="30"/>
      <c r="I328" s="30"/>
      <c r="J328" s="30"/>
      <c r="K328" s="30"/>
    </row>
    <row r="329" spans="1:11" x14ac:dyDescent="0.2">
      <c r="A329" s="30"/>
      <c r="B329" s="34"/>
      <c r="C329" s="30"/>
      <c r="D329" s="30"/>
      <c r="E329" s="30"/>
      <c r="F329" s="30"/>
      <c r="G329" s="30"/>
      <c r="H329" s="30"/>
      <c r="I329" s="30"/>
      <c r="J329" s="30"/>
      <c r="K329" s="30"/>
    </row>
    <row r="330" spans="1:11" x14ac:dyDescent="0.2">
      <c r="A330" s="30"/>
      <c r="B330" s="34"/>
      <c r="C330" s="30"/>
      <c r="D330" s="30"/>
      <c r="E330" s="30"/>
      <c r="F330" s="30"/>
      <c r="G330" s="30"/>
      <c r="H330" s="30"/>
      <c r="I330" s="30"/>
      <c r="J330" s="30"/>
      <c r="K330" s="30"/>
    </row>
    <row r="331" spans="1:11" x14ac:dyDescent="0.2">
      <c r="A331" s="30"/>
      <c r="B331" s="34"/>
      <c r="C331" s="30"/>
      <c r="D331" s="30"/>
      <c r="E331" s="30"/>
      <c r="F331" s="30"/>
      <c r="G331" s="30"/>
      <c r="H331" s="30"/>
      <c r="I331" s="30"/>
      <c r="J331" s="30"/>
      <c r="K331" s="30"/>
    </row>
    <row r="332" spans="1:11" x14ac:dyDescent="0.2">
      <c r="A332" s="30"/>
      <c r="B332" s="34"/>
      <c r="C332" s="30"/>
      <c r="D332" s="30"/>
      <c r="E332" s="30"/>
      <c r="F332" s="30"/>
      <c r="G332" s="30"/>
      <c r="H332" s="30"/>
      <c r="I332" s="30"/>
      <c r="J332" s="30"/>
      <c r="K332" s="30"/>
    </row>
    <row r="333" spans="1:11" x14ac:dyDescent="0.2">
      <c r="A333" s="30"/>
      <c r="B333" s="34"/>
      <c r="C333" s="30"/>
      <c r="D333" s="30"/>
      <c r="E333" s="30"/>
      <c r="F333" s="30"/>
      <c r="G333" s="30"/>
      <c r="H333" s="30"/>
      <c r="I333" s="30"/>
      <c r="J333" s="30"/>
      <c r="K333" s="30"/>
    </row>
    <row r="334" spans="1:11" x14ac:dyDescent="0.2">
      <c r="A334" s="30"/>
      <c r="B334" s="34"/>
      <c r="C334" s="30"/>
      <c r="D334" s="30"/>
      <c r="E334" s="30"/>
      <c r="F334" s="30"/>
      <c r="G334" s="30"/>
      <c r="H334" s="30"/>
      <c r="I334" s="30"/>
      <c r="J334" s="30"/>
      <c r="K334" s="30"/>
    </row>
    <row r="335" spans="1:11" x14ac:dyDescent="0.2">
      <c r="A335" s="30"/>
      <c r="B335" s="34"/>
      <c r="C335" s="30"/>
      <c r="D335" s="30"/>
      <c r="E335" s="30"/>
      <c r="F335" s="30"/>
      <c r="G335" s="30"/>
      <c r="H335" s="30"/>
      <c r="I335" s="30"/>
      <c r="J335" s="30"/>
      <c r="K335" s="30"/>
    </row>
    <row r="336" spans="1:11" x14ac:dyDescent="0.2">
      <c r="A336" s="30"/>
      <c r="B336" s="34"/>
      <c r="C336" s="30"/>
      <c r="D336" s="30"/>
      <c r="E336" s="30"/>
      <c r="F336" s="30"/>
      <c r="G336" s="30"/>
      <c r="H336" s="30"/>
      <c r="I336" s="30"/>
      <c r="J336" s="30"/>
      <c r="K336" s="30"/>
    </row>
    <row r="337" spans="1:11" x14ac:dyDescent="0.2">
      <c r="A337" s="30"/>
      <c r="B337" s="34"/>
      <c r="C337" s="30"/>
      <c r="D337" s="30"/>
      <c r="E337" s="30"/>
      <c r="F337" s="30"/>
      <c r="G337" s="30"/>
      <c r="H337" s="30"/>
      <c r="I337" s="30"/>
      <c r="J337" s="30"/>
      <c r="K337" s="30"/>
    </row>
    <row r="338" spans="1:11" x14ac:dyDescent="0.2">
      <c r="A338" s="30"/>
      <c r="B338" s="34"/>
      <c r="C338" s="30"/>
      <c r="D338" s="30"/>
      <c r="E338" s="30"/>
      <c r="F338" s="30"/>
      <c r="G338" s="30"/>
      <c r="H338" s="30"/>
      <c r="I338" s="30"/>
      <c r="J338" s="30"/>
      <c r="K338" s="30"/>
    </row>
    <row r="339" spans="1:11" x14ac:dyDescent="0.2">
      <c r="A339" s="30"/>
      <c r="B339" s="34"/>
      <c r="C339" s="30"/>
      <c r="D339" s="30"/>
      <c r="E339" s="30"/>
      <c r="F339" s="30"/>
      <c r="G339" s="30"/>
      <c r="H339" s="30"/>
      <c r="I339" s="30"/>
      <c r="J339" s="30"/>
      <c r="K339" s="30"/>
    </row>
    <row r="340" spans="1:11" x14ac:dyDescent="0.2">
      <c r="A340" s="30"/>
      <c r="B340" s="34"/>
      <c r="C340" s="30"/>
      <c r="D340" s="30"/>
      <c r="E340" s="30"/>
      <c r="F340" s="30"/>
      <c r="G340" s="30"/>
      <c r="H340" s="30"/>
      <c r="I340" s="30"/>
      <c r="J340" s="30"/>
      <c r="K340" s="30"/>
    </row>
    <row r="341" spans="1:11" x14ac:dyDescent="0.2">
      <c r="A341" s="30"/>
      <c r="B341" s="34"/>
      <c r="C341" s="30"/>
      <c r="D341" s="30"/>
      <c r="E341" s="30"/>
      <c r="F341" s="30"/>
      <c r="G341" s="30"/>
      <c r="H341" s="30"/>
      <c r="I341" s="30"/>
      <c r="J341" s="30"/>
      <c r="K341" s="30"/>
    </row>
    <row r="342" spans="1:11" x14ac:dyDescent="0.2">
      <c r="A342" s="30"/>
      <c r="B342" s="34"/>
      <c r="C342" s="30"/>
      <c r="D342" s="30"/>
      <c r="E342" s="30"/>
      <c r="F342" s="30"/>
      <c r="G342" s="30"/>
      <c r="H342" s="30"/>
      <c r="I342" s="30"/>
      <c r="J342" s="30"/>
      <c r="K342" s="30"/>
    </row>
    <row r="343" spans="1:11" x14ac:dyDescent="0.2">
      <c r="A343" s="30"/>
      <c r="B343" s="34"/>
      <c r="C343" s="30"/>
      <c r="D343" s="30"/>
      <c r="E343" s="30"/>
      <c r="F343" s="30"/>
      <c r="G343" s="30"/>
      <c r="H343" s="30"/>
      <c r="I343" s="30"/>
      <c r="J343" s="30"/>
      <c r="K343" s="30"/>
    </row>
    <row r="344" spans="1:11" x14ac:dyDescent="0.2">
      <c r="A344" s="30"/>
      <c r="B344" s="34"/>
      <c r="C344" s="30"/>
      <c r="D344" s="30"/>
      <c r="E344" s="30"/>
      <c r="F344" s="30"/>
      <c r="G344" s="30"/>
      <c r="H344" s="30"/>
      <c r="I344" s="30"/>
      <c r="J344" s="30"/>
      <c r="K344" s="30"/>
    </row>
    <row r="345" spans="1:11" x14ac:dyDescent="0.2">
      <c r="A345" s="30"/>
      <c r="B345" s="34"/>
      <c r="C345" s="30"/>
      <c r="D345" s="30"/>
      <c r="E345" s="30"/>
      <c r="F345" s="30"/>
      <c r="G345" s="30"/>
      <c r="H345" s="30"/>
      <c r="I345" s="30"/>
      <c r="J345" s="30"/>
      <c r="K345" s="30"/>
    </row>
    <row r="346" spans="1:11" x14ac:dyDescent="0.2">
      <c r="A346" s="30"/>
      <c r="B346" s="34"/>
      <c r="C346" s="30"/>
      <c r="D346" s="30"/>
      <c r="E346" s="30"/>
      <c r="F346" s="30"/>
      <c r="G346" s="30"/>
      <c r="H346" s="30"/>
      <c r="I346" s="30"/>
      <c r="J346" s="30"/>
      <c r="K346" s="30"/>
    </row>
    <row r="347" spans="1:11" x14ac:dyDescent="0.2">
      <c r="A347" s="30"/>
      <c r="B347" s="34"/>
      <c r="C347" s="30"/>
      <c r="D347" s="30"/>
      <c r="E347" s="30"/>
      <c r="F347" s="30"/>
      <c r="G347" s="30"/>
      <c r="H347" s="30"/>
      <c r="I347" s="30"/>
      <c r="J347" s="30"/>
      <c r="K347" s="30"/>
    </row>
    <row r="348" spans="1:11" x14ac:dyDescent="0.2">
      <c r="A348" s="30"/>
      <c r="B348" s="34"/>
      <c r="C348" s="30"/>
      <c r="D348" s="30"/>
      <c r="E348" s="30"/>
      <c r="F348" s="30"/>
      <c r="G348" s="30"/>
      <c r="H348" s="30"/>
      <c r="I348" s="30"/>
      <c r="J348" s="30"/>
      <c r="K348" s="30"/>
    </row>
    <row r="349" spans="1:11" x14ac:dyDescent="0.2">
      <c r="A349" s="30"/>
      <c r="B349" s="34"/>
      <c r="C349" s="30"/>
      <c r="D349" s="30"/>
      <c r="E349" s="30"/>
      <c r="F349" s="30"/>
      <c r="G349" s="30"/>
      <c r="H349" s="30"/>
      <c r="I349" s="30"/>
      <c r="J349" s="30"/>
      <c r="K349" s="30"/>
    </row>
    <row r="350" spans="1:11" x14ac:dyDescent="0.2">
      <c r="A350" s="30"/>
      <c r="B350" s="34"/>
      <c r="C350" s="30"/>
      <c r="D350" s="30"/>
      <c r="E350" s="30"/>
      <c r="F350" s="30"/>
      <c r="G350" s="30"/>
      <c r="H350" s="30"/>
      <c r="I350" s="30"/>
      <c r="J350" s="30"/>
      <c r="K350" s="30"/>
    </row>
    <row r="351" spans="1:11" x14ac:dyDescent="0.2">
      <c r="A351" s="30"/>
      <c r="B351" s="34"/>
      <c r="C351" s="30"/>
      <c r="D351" s="30"/>
      <c r="E351" s="30"/>
      <c r="F351" s="30"/>
      <c r="G351" s="30"/>
      <c r="H351" s="30"/>
      <c r="I351" s="30"/>
      <c r="J351" s="30"/>
      <c r="K351" s="30"/>
    </row>
    <row r="352" spans="1:11" x14ac:dyDescent="0.2">
      <c r="A352" s="30"/>
      <c r="B352" s="34"/>
      <c r="C352" s="30"/>
      <c r="D352" s="30"/>
      <c r="E352" s="30"/>
      <c r="F352" s="30"/>
      <c r="G352" s="30"/>
      <c r="H352" s="30"/>
      <c r="I352" s="30"/>
      <c r="J352" s="30"/>
      <c r="K352" s="30"/>
    </row>
    <row r="353" spans="1:11" x14ac:dyDescent="0.2">
      <c r="A353" s="30"/>
      <c r="B353" s="34"/>
      <c r="C353" s="30"/>
      <c r="D353" s="30"/>
      <c r="E353" s="30"/>
      <c r="F353" s="30"/>
      <c r="G353" s="30"/>
      <c r="H353" s="30"/>
      <c r="I353" s="30"/>
      <c r="J353" s="30"/>
      <c r="K353" s="30"/>
    </row>
    <row r="354" spans="1:11" x14ac:dyDescent="0.2">
      <c r="A354" s="30"/>
      <c r="B354" s="34"/>
      <c r="C354" s="30"/>
      <c r="D354" s="30"/>
      <c r="E354" s="30"/>
      <c r="F354" s="30"/>
      <c r="G354" s="30"/>
      <c r="H354" s="30"/>
      <c r="I354" s="30"/>
      <c r="J354" s="30"/>
      <c r="K354" s="30"/>
    </row>
    <row r="355" spans="1:11" x14ac:dyDescent="0.2">
      <c r="A355" s="30"/>
      <c r="B355" s="34"/>
      <c r="C355" s="30"/>
      <c r="D355" s="30"/>
      <c r="E355" s="30"/>
      <c r="F355" s="30"/>
      <c r="G355" s="30"/>
      <c r="H355" s="30"/>
      <c r="I355" s="30"/>
      <c r="J355" s="30"/>
      <c r="K355" s="30"/>
    </row>
    <row r="356" spans="1:11" x14ac:dyDescent="0.2">
      <c r="A356" s="30"/>
      <c r="B356" s="34"/>
      <c r="C356" s="30"/>
      <c r="D356" s="30"/>
      <c r="E356" s="30"/>
      <c r="F356" s="30"/>
      <c r="G356" s="30"/>
      <c r="H356" s="30"/>
      <c r="I356" s="30"/>
      <c r="J356" s="30"/>
      <c r="K356" s="30"/>
    </row>
    <row r="357" spans="1:11" x14ac:dyDescent="0.2">
      <c r="A357" s="30"/>
      <c r="B357" s="34"/>
      <c r="C357" s="30"/>
      <c r="D357" s="30"/>
      <c r="E357" s="30"/>
      <c r="F357" s="30"/>
      <c r="G357" s="30"/>
      <c r="H357" s="30"/>
      <c r="I357" s="30"/>
      <c r="J357" s="30"/>
      <c r="K357" s="30"/>
    </row>
    <row r="358" spans="1:11" x14ac:dyDescent="0.2">
      <c r="A358" s="30"/>
      <c r="B358" s="34"/>
      <c r="C358" s="30"/>
      <c r="D358" s="30"/>
      <c r="E358" s="30"/>
      <c r="F358" s="30"/>
      <c r="G358" s="30"/>
      <c r="H358" s="30"/>
      <c r="I358" s="30"/>
      <c r="J358" s="30"/>
      <c r="K358" s="30"/>
    </row>
    <row r="359" spans="1:11" x14ac:dyDescent="0.2">
      <c r="A359" s="30"/>
      <c r="B359" s="34"/>
      <c r="C359" s="30"/>
      <c r="D359" s="30"/>
      <c r="E359" s="30"/>
      <c r="F359" s="30"/>
      <c r="G359" s="30"/>
      <c r="H359" s="30"/>
      <c r="I359" s="30"/>
      <c r="J359" s="30"/>
      <c r="K359" s="30"/>
    </row>
    <row r="360" spans="1:11" x14ac:dyDescent="0.2">
      <c r="A360" s="30"/>
      <c r="B360" s="34"/>
      <c r="C360" s="30"/>
      <c r="D360" s="30"/>
      <c r="E360" s="30"/>
      <c r="F360" s="30"/>
      <c r="G360" s="30"/>
      <c r="H360" s="30"/>
      <c r="I360" s="30"/>
      <c r="J360" s="30"/>
      <c r="K360" s="30"/>
    </row>
    <row r="361" spans="1:11" x14ac:dyDescent="0.2">
      <c r="A361" s="30"/>
      <c r="B361" s="34"/>
      <c r="C361" s="30"/>
      <c r="D361" s="30"/>
      <c r="E361" s="30"/>
      <c r="F361" s="30"/>
      <c r="G361" s="30"/>
      <c r="H361" s="30"/>
      <c r="I361" s="30"/>
      <c r="J361" s="30"/>
      <c r="K361" s="30"/>
    </row>
    <row r="362" spans="1:11" x14ac:dyDescent="0.2">
      <c r="A362" s="30"/>
      <c r="B362" s="34"/>
      <c r="C362" s="30"/>
      <c r="D362" s="30"/>
      <c r="E362" s="30"/>
      <c r="F362" s="30"/>
      <c r="G362" s="30"/>
      <c r="H362" s="30"/>
      <c r="I362" s="30"/>
      <c r="J362" s="30"/>
      <c r="K362" s="30"/>
    </row>
    <row r="363" spans="1:11" x14ac:dyDescent="0.2">
      <c r="A363" s="30"/>
      <c r="B363" s="34"/>
      <c r="C363" s="30"/>
      <c r="D363" s="30"/>
      <c r="E363" s="30"/>
      <c r="F363" s="30"/>
      <c r="G363" s="30"/>
      <c r="H363" s="30"/>
      <c r="I363" s="30"/>
      <c r="J363" s="30"/>
      <c r="K363" s="30"/>
    </row>
    <row r="364" spans="1:11" x14ac:dyDescent="0.2">
      <c r="A364" s="30"/>
      <c r="B364" s="34"/>
      <c r="C364" s="30"/>
      <c r="D364" s="30"/>
      <c r="E364" s="30"/>
      <c r="F364" s="30"/>
      <c r="G364" s="30"/>
      <c r="H364" s="30"/>
      <c r="I364" s="30"/>
      <c r="J364" s="30"/>
      <c r="K364" s="30"/>
    </row>
    <row r="365" spans="1:11" x14ac:dyDescent="0.2">
      <c r="A365" s="30"/>
      <c r="B365" s="34"/>
      <c r="C365" s="30"/>
      <c r="D365" s="30"/>
      <c r="E365" s="30"/>
      <c r="F365" s="30"/>
      <c r="G365" s="30"/>
      <c r="H365" s="30"/>
      <c r="I365" s="30"/>
      <c r="J365" s="30"/>
      <c r="K365" s="30"/>
    </row>
    <row r="366" spans="1:11" x14ac:dyDescent="0.2">
      <c r="A366" s="30"/>
      <c r="B366" s="34"/>
      <c r="C366" s="30"/>
      <c r="D366" s="30"/>
      <c r="E366" s="30"/>
      <c r="F366" s="30"/>
      <c r="G366" s="30"/>
      <c r="H366" s="30"/>
      <c r="I366" s="30"/>
      <c r="J366" s="30"/>
      <c r="K366" s="30"/>
    </row>
    <row r="367" spans="1:11" x14ac:dyDescent="0.2">
      <c r="A367" s="30"/>
      <c r="B367" s="34"/>
      <c r="C367" s="30"/>
      <c r="D367" s="30"/>
      <c r="E367" s="30"/>
      <c r="F367" s="30"/>
      <c r="G367" s="30"/>
      <c r="H367" s="30"/>
      <c r="I367" s="30"/>
      <c r="J367" s="30"/>
      <c r="K367" s="30"/>
    </row>
    <row r="368" spans="1:11" x14ac:dyDescent="0.2">
      <c r="A368" s="30"/>
      <c r="B368" s="34"/>
      <c r="C368" s="30"/>
      <c r="D368" s="30"/>
      <c r="E368" s="30"/>
      <c r="F368" s="30"/>
      <c r="G368" s="30"/>
      <c r="H368" s="30"/>
      <c r="I368" s="30"/>
      <c r="J368" s="30"/>
      <c r="K368" s="30"/>
    </row>
    <row r="369" spans="1:11" x14ac:dyDescent="0.2">
      <c r="A369" s="30"/>
      <c r="B369" s="34"/>
      <c r="C369" s="30"/>
      <c r="D369" s="30"/>
      <c r="E369" s="30"/>
      <c r="F369" s="30"/>
      <c r="G369" s="30"/>
      <c r="H369" s="30"/>
      <c r="I369" s="30"/>
      <c r="J369" s="30"/>
      <c r="K369" s="30"/>
    </row>
    <row r="370" spans="1:11" x14ac:dyDescent="0.2">
      <c r="A370" s="30"/>
      <c r="B370" s="34"/>
      <c r="C370" s="30"/>
      <c r="D370" s="30"/>
      <c r="E370" s="30"/>
      <c r="F370" s="30"/>
      <c r="G370" s="30"/>
      <c r="H370" s="30"/>
      <c r="I370" s="30"/>
      <c r="J370" s="30"/>
      <c r="K370" s="30"/>
    </row>
    <row r="371" spans="1:11" x14ac:dyDescent="0.2">
      <c r="A371" s="30"/>
      <c r="B371" s="34"/>
      <c r="C371" s="30"/>
      <c r="D371" s="30"/>
      <c r="E371" s="30"/>
      <c r="F371" s="30"/>
      <c r="G371" s="30"/>
      <c r="H371" s="30"/>
      <c r="I371" s="30"/>
      <c r="J371" s="30"/>
      <c r="K371" s="30"/>
    </row>
    <row r="372" spans="1:11" x14ac:dyDescent="0.2">
      <c r="A372" s="30"/>
      <c r="B372" s="34"/>
      <c r="C372" s="30"/>
      <c r="D372" s="30"/>
      <c r="E372" s="30"/>
      <c r="F372" s="30"/>
      <c r="G372" s="30"/>
      <c r="H372" s="30"/>
      <c r="I372" s="30"/>
      <c r="J372" s="30"/>
      <c r="K372" s="30"/>
    </row>
    <row r="373" spans="1:11" x14ac:dyDescent="0.2">
      <c r="A373" s="30"/>
      <c r="B373" s="34"/>
      <c r="C373" s="30"/>
      <c r="D373" s="30"/>
      <c r="E373" s="30"/>
      <c r="F373" s="30"/>
      <c r="G373" s="30"/>
      <c r="H373" s="30"/>
      <c r="I373" s="30"/>
      <c r="J373" s="30"/>
      <c r="K373" s="30"/>
    </row>
    <row r="374" spans="1:11" x14ac:dyDescent="0.2">
      <c r="A374" s="30"/>
      <c r="B374" s="34"/>
      <c r="C374" s="30"/>
      <c r="D374" s="30"/>
      <c r="E374" s="30"/>
      <c r="F374" s="30"/>
      <c r="G374" s="30"/>
      <c r="H374" s="30"/>
      <c r="I374" s="30"/>
      <c r="J374" s="30"/>
      <c r="K374" s="30"/>
    </row>
    <row r="375" spans="1:11" x14ac:dyDescent="0.2">
      <c r="A375" s="30"/>
      <c r="B375" s="34"/>
      <c r="C375" s="30"/>
      <c r="D375" s="30"/>
      <c r="E375" s="30"/>
      <c r="F375" s="30"/>
      <c r="G375" s="30"/>
      <c r="H375" s="30"/>
      <c r="I375" s="30"/>
      <c r="J375" s="30"/>
      <c r="K375" s="30"/>
    </row>
    <row r="376" spans="1:11" x14ac:dyDescent="0.2">
      <c r="A376" s="30"/>
      <c r="B376" s="34"/>
      <c r="C376" s="30"/>
      <c r="D376" s="30"/>
      <c r="E376" s="30"/>
      <c r="F376" s="30"/>
      <c r="G376" s="30"/>
      <c r="H376" s="30"/>
      <c r="I376" s="30"/>
      <c r="J376" s="30"/>
      <c r="K376" s="30"/>
    </row>
    <row r="377" spans="1:11" x14ac:dyDescent="0.2">
      <c r="A377" s="30"/>
      <c r="B377" s="34"/>
      <c r="C377" s="30"/>
      <c r="D377" s="30"/>
      <c r="E377" s="30"/>
      <c r="F377" s="30"/>
      <c r="G377" s="30"/>
      <c r="H377" s="30"/>
      <c r="I377" s="30"/>
      <c r="J377" s="30"/>
      <c r="K377" s="30"/>
    </row>
    <row r="378" spans="1:11" x14ac:dyDescent="0.2">
      <c r="A378" s="30"/>
      <c r="B378" s="34"/>
      <c r="C378" s="30"/>
      <c r="D378" s="30"/>
      <c r="E378" s="30"/>
      <c r="F378" s="30"/>
      <c r="G378" s="30"/>
      <c r="H378" s="30"/>
      <c r="I378" s="30"/>
      <c r="J378" s="30"/>
      <c r="K378" s="30"/>
    </row>
    <row r="379" spans="1:11" x14ac:dyDescent="0.2">
      <c r="A379" s="30"/>
      <c r="B379" s="34"/>
      <c r="C379" s="30"/>
      <c r="D379" s="30"/>
      <c r="E379" s="30"/>
      <c r="F379" s="30"/>
      <c r="G379" s="30"/>
      <c r="H379" s="30"/>
      <c r="I379" s="30"/>
      <c r="J379" s="30"/>
      <c r="K379" s="30"/>
    </row>
    <row r="380" spans="1:11" x14ac:dyDescent="0.2">
      <c r="A380" s="30"/>
      <c r="B380" s="34"/>
      <c r="C380" s="30"/>
      <c r="D380" s="30"/>
      <c r="E380" s="30"/>
      <c r="F380" s="30"/>
      <c r="G380" s="30"/>
      <c r="H380" s="30"/>
      <c r="I380" s="30"/>
      <c r="J380" s="30"/>
      <c r="K380" s="30"/>
    </row>
    <row r="381" spans="1:11" x14ac:dyDescent="0.2">
      <c r="A381" s="30"/>
      <c r="B381" s="34"/>
      <c r="C381" s="30"/>
      <c r="D381" s="30"/>
      <c r="E381" s="30"/>
      <c r="F381" s="30"/>
      <c r="G381" s="30"/>
      <c r="H381" s="30"/>
      <c r="I381" s="30"/>
      <c r="J381" s="30"/>
      <c r="K381" s="30"/>
    </row>
    <row r="382" spans="1:11" x14ac:dyDescent="0.2">
      <c r="A382" s="30"/>
      <c r="B382" s="34"/>
      <c r="C382" s="30"/>
      <c r="D382" s="30"/>
      <c r="E382" s="30"/>
      <c r="F382" s="30"/>
      <c r="G382" s="30"/>
      <c r="H382" s="30"/>
      <c r="I382" s="30"/>
      <c r="J382" s="30"/>
      <c r="K382" s="30"/>
    </row>
    <row r="383" spans="1:11" x14ac:dyDescent="0.2">
      <c r="A383" s="30"/>
      <c r="B383" s="34"/>
      <c r="C383" s="30"/>
      <c r="D383" s="30"/>
      <c r="E383" s="30"/>
      <c r="F383" s="30"/>
      <c r="G383" s="30"/>
      <c r="H383" s="30"/>
      <c r="I383" s="30"/>
      <c r="J383" s="30"/>
      <c r="K383" s="30"/>
    </row>
    <row r="384" spans="1:11" x14ac:dyDescent="0.2">
      <c r="A384" s="30"/>
      <c r="B384" s="34"/>
      <c r="C384" s="30"/>
      <c r="D384" s="30"/>
      <c r="E384" s="30"/>
      <c r="F384" s="30"/>
      <c r="G384" s="30"/>
      <c r="H384" s="30"/>
      <c r="I384" s="30"/>
      <c r="J384" s="30"/>
      <c r="K384" s="30"/>
    </row>
    <row r="385" spans="1:11" x14ac:dyDescent="0.2">
      <c r="A385" s="30"/>
      <c r="B385" s="34"/>
      <c r="C385" s="30"/>
      <c r="D385" s="30"/>
      <c r="E385" s="30"/>
      <c r="F385" s="30"/>
      <c r="G385" s="30"/>
      <c r="H385" s="30"/>
      <c r="I385" s="30"/>
      <c r="J385" s="30"/>
      <c r="K385" s="30"/>
    </row>
    <row r="386" spans="1:11" x14ac:dyDescent="0.2">
      <c r="A386" s="30"/>
      <c r="B386" s="34"/>
      <c r="C386" s="30"/>
      <c r="D386" s="30"/>
      <c r="E386" s="30"/>
      <c r="F386" s="30"/>
      <c r="G386" s="30"/>
      <c r="H386" s="30"/>
      <c r="I386" s="30"/>
      <c r="J386" s="30"/>
      <c r="K386" s="30"/>
    </row>
    <row r="387" spans="1:11" x14ac:dyDescent="0.2">
      <c r="A387" s="30"/>
      <c r="B387" s="34"/>
      <c r="C387" s="30"/>
      <c r="D387" s="30"/>
      <c r="E387" s="30"/>
      <c r="F387" s="30"/>
      <c r="G387" s="30"/>
      <c r="H387" s="30"/>
      <c r="I387" s="30"/>
      <c r="J387" s="30"/>
      <c r="K387" s="30"/>
    </row>
    <row r="388" spans="1:11" x14ac:dyDescent="0.2">
      <c r="A388" s="30"/>
      <c r="B388" s="34"/>
      <c r="C388" s="30"/>
      <c r="D388" s="30"/>
      <c r="E388" s="30"/>
      <c r="F388" s="30"/>
      <c r="G388" s="30"/>
      <c r="H388" s="30"/>
      <c r="I388" s="30"/>
      <c r="J388" s="30"/>
      <c r="K388" s="30"/>
    </row>
    <row r="389" spans="1:11" x14ac:dyDescent="0.2">
      <c r="A389" s="30"/>
      <c r="B389" s="34"/>
      <c r="C389" s="30"/>
      <c r="D389" s="30"/>
      <c r="E389" s="30"/>
      <c r="F389" s="30"/>
      <c r="G389" s="30"/>
      <c r="H389" s="30"/>
      <c r="I389" s="30"/>
      <c r="J389" s="30"/>
      <c r="K389" s="30"/>
    </row>
    <row r="390" spans="1:11" x14ac:dyDescent="0.2">
      <c r="A390" s="30"/>
      <c r="B390" s="34"/>
      <c r="C390" s="30"/>
      <c r="D390" s="30"/>
      <c r="E390" s="30"/>
      <c r="F390" s="30"/>
      <c r="G390" s="30"/>
      <c r="H390" s="30"/>
      <c r="I390" s="30"/>
      <c r="J390" s="30"/>
      <c r="K390" s="30"/>
    </row>
    <row r="391" spans="1:11" x14ac:dyDescent="0.2">
      <c r="A391" s="30"/>
      <c r="B391" s="34"/>
      <c r="C391" s="30"/>
      <c r="D391" s="30"/>
      <c r="E391" s="30"/>
      <c r="F391" s="30"/>
      <c r="G391" s="30"/>
      <c r="H391" s="30"/>
      <c r="I391" s="30"/>
      <c r="J391" s="30"/>
      <c r="K391" s="30"/>
    </row>
    <row r="392" spans="1:11" x14ac:dyDescent="0.2">
      <c r="A392" s="30"/>
      <c r="B392" s="34"/>
      <c r="C392" s="30"/>
      <c r="D392" s="30"/>
      <c r="E392" s="30"/>
      <c r="F392" s="30"/>
      <c r="G392" s="30"/>
      <c r="H392" s="30"/>
      <c r="I392" s="30"/>
      <c r="J392" s="30"/>
      <c r="K392" s="30"/>
    </row>
    <row r="393" spans="1:11" x14ac:dyDescent="0.2">
      <c r="A393" s="30"/>
      <c r="B393" s="34"/>
      <c r="C393" s="30"/>
      <c r="D393" s="30"/>
      <c r="E393" s="30"/>
      <c r="F393" s="30"/>
      <c r="G393" s="30"/>
      <c r="H393" s="30"/>
      <c r="I393" s="30"/>
      <c r="J393" s="30"/>
      <c r="K393" s="30"/>
    </row>
    <row r="394" spans="1:11" x14ac:dyDescent="0.2">
      <c r="A394" s="30"/>
      <c r="B394" s="34"/>
      <c r="C394" s="30"/>
      <c r="D394" s="30"/>
      <c r="E394" s="30"/>
      <c r="F394" s="30"/>
      <c r="G394" s="30"/>
      <c r="H394" s="30"/>
      <c r="I394" s="30"/>
      <c r="J394" s="30"/>
      <c r="K394" s="30"/>
    </row>
    <row r="395" spans="1:11" x14ac:dyDescent="0.2">
      <c r="A395" s="30"/>
      <c r="B395" s="34"/>
      <c r="C395" s="30"/>
      <c r="D395" s="30"/>
      <c r="E395" s="30"/>
      <c r="F395" s="30"/>
      <c r="G395" s="30"/>
      <c r="H395" s="30"/>
      <c r="I395" s="30"/>
      <c r="J395" s="30"/>
      <c r="K395" s="30"/>
    </row>
    <row r="396" spans="1:11" x14ac:dyDescent="0.2">
      <c r="A396" s="30"/>
      <c r="B396" s="34"/>
      <c r="C396" s="30"/>
      <c r="D396" s="30"/>
      <c r="E396" s="30"/>
      <c r="F396" s="30"/>
      <c r="G396" s="30"/>
      <c r="H396" s="30"/>
      <c r="I396" s="30"/>
      <c r="J396" s="30"/>
      <c r="K396" s="30"/>
    </row>
    <row r="397" spans="1:11" x14ac:dyDescent="0.2">
      <c r="A397" s="30"/>
      <c r="B397" s="34"/>
      <c r="C397" s="30"/>
      <c r="D397" s="30"/>
      <c r="E397" s="30"/>
      <c r="F397" s="30"/>
      <c r="G397" s="30"/>
      <c r="H397" s="30"/>
      <c r="I397" s="30"/>
      <c r="J397" s="30"/>
      <c r="K397" s="30"/>
    </row>
    <row r="398" spans="1:11" x14ac:dyDescent="0.2">
      <c r="A398" s="30"/>
      <c r="B398" s="34"/>
      <c r="C398" s="30"/>
      <c r="D398" s="30"/>
      <c r="E398" s="30"/>
      <c r="F398" s="30"/>
      <c r="G398" s="30"/>
      <c r="H398" s="30"/>
      <c r="I398" s="30"/>
      <c r="J398" s="30"/>
      <c r="K398" s="30"/>
    </row>
    <row r="399" spans="1:11" x14ac:dyDescent="0.2">
      <c r="A399" s="30"/>
      <c r="B399" s="34"/>
      <c r="C399" s="30"/>
      <c r="D399" s="30"/>
      <c r="E399" s="30"/>
      <c r="F399" s="30"/>
      <c r="G399" s="30"/>
      <c r="H399" s="30"/>
      <c r="I399" s="30"/>
      <c r="J399" s="30"/>
      <c r="K399" s="30"/>
    </row>
    <row r="400" spans="1:11" x14ac:dyDescent="0.2">
      <c r="A400" s="30"/>
      <c r="B400" s="34"/>
      <c r="C400" s="30"/>
      <c r="D400" s="30"/>
      <c r="E400" s="30"/>
      <c r="F400" s="30"/>
      <c r="G400" s="30"/>
      <c r="H400" s="30"/>
      <c r="I400" s="30"/>
      <c r="J400" s="30"/>
      <c r="K400" s="30"/>
    </row>
    <row r="401" spans="1:11" x14ac:dyDescent="0.2">
      <c r="A401" s="30"/>
      <c r="B401" s="34"/>
      <c r="C401" s="30"/>
      <c r="D401" s="30"/>
      <c r="E401" s="30"/>
      <c r="F401" s="30"/>
      <c r="G401" s="30"/>
      <c r="H401" s="30"/>
      <c r="I401" s="30"/>
      <c r="J401" s="30"/>
      <c r="K401" s="30"/>
    </row>
    <row r="402" spans="1:11" x14ac:dyDescent="0.2">
      <c r="A402" s="30"/>
      <c r="B402" s="34"/>
      <c r="C402" s="30"/>
      <c r="D402" s="30"/>
      <c r="E402" s="30"/>
      <c r="F402" s="30"/>
      <c r="G402" s="30"/>
      <c r="H402" s="30"/>
      <c r="I402" s="30"/>
      <c r="J402" s="30"/>
      <c r="K402" s="30"/>
    </row>
    <row r="403" spans="1:11" x14ac:dyDescent="0.2">
      <c r="A403" s="30"/>
      <c r="B403" s="34"/>
      <c r="C403" s="30"/>
      <c r="D403" s="30"/>
      <c r="E403" s="30"/>
      <c r="F403" s="30"/>
      <c r="G403" s="30"/>
      <c r="H403" s="30"/>
      <c r="I403" s="30"/>
      <c r="J403" s="30"/>
      <c r="K403" s="30"/>
    </row>
    <row r="404" spans="1:11" x14ac:dyDescent="0.2">
      <c r="A404" s="30"/>
      <c r="B404" s="34"/>
      <c r="C404" s="30"/>
      <c r="D404" s="30"/>
      <c r="E404" s="30"/>
      <c r="F404" s="30"/>
      <c r="G404" s="30"/>
      <c r="H404" s="30"/>
      <c r="I404" s="30"/>
      <c r="J404" s="30"/>
      <c r="K404" s="30"/>
    </row>
    <row r="405" spans="1:11" x14ac:dyDescent="0.2">
      <c r="A405" s="30"/>
      <c r="B405" s="34"/>
      <c r="C405" s="30"/>
      <c r="D405" s="30"/>
      <c r="E405" s="30"/>
      <c r="F405" s="30"/>
      <c r="G405" s="30"/>
      <c r="H405" s="30"/>
      <c r="I405" s="30"/>
      <c r="J405" s="30"/>
      <c r="K405" s="30"/>
    </row>
    <row r="406" spans="1:11" x14ac:dyDescent="0.2">
      <c r="A406" s="30"/>
      <c r="B406" s="34"/>
      <c r="C406" s="30"/>
      <c r="D406" s="30"/>
      <c r="E406" s="30"/>
      <c r="F406" s="30"/>
      <c r="G406" s="30"/>
      <c r="H406" s="30"/>
      <c r="I406" s="30"/>
      <c r="J406" s="30"/>
      <c r="K406" s="30"/>
    </row>
    <row r="407" spans="1:11" x14ac:dyDescent="0.2">
      <c r="A407" s="30"/>
      <c r="B407" s="34"/>
      <c r="C407" s="30"/>
      <c r="D407" s="30"/>
      <c r="E407" s="30"/>
      <c r="F407" s="30"/>
      <c r="G407" s="30"/>
      <c r="H407" s="30"/>
      <c r="I407" s="30"/>
      <c r="J407" s="30"/>
      <c r="K407" s="30"/>
    </row>
    <row r="408" spans="1:11" x14ac:dyDescent="0.2">
      <c r="A408" s="30"/>
      <c r="B408" s="34"/>
      <c r="C408" s="30"/>
      <c r="D408" s="30"/>
      <c r="E408" s="30"/>
      <c r="F408" s="30"/>
      <c r="G408" s="30"/>
      <c r="H408" s="30"/>
      <c r="I408" s="30"/>
      <c r="J408" s="30"/>
      <c r="K408" s="30"/>
    </row>
    <row r="409" spans="1:11" x14ac:dyDescent="0.2">
      <c r="A409" s="30"/>
      <c r="B409" s="34"/>
      <c r="C409" s="30"/>
      <c r="D409" s="30"/>
      <c r="E409" s="30"/>
      <c r="F409" s="30"/>
      <c r="G409" s="30"/>
      <c r="H409" s="30"/>
      <c r="I409" s="30"/>
      <c r="J409" s="30"/>
      <c r="K409" s="30"/>
    </row>
    <row r="410" spans="1:11" x14ac:dyDescent="0.2">
      <c r="A410" s="30"/>
      <c r="B410" s="34"/>
      <c r="C410" s="30"/>
      <c r="D410" s="30"/>
      <c r="E410" s="30"/>
      <c r="F410" s="30"/>
      <c r="G410" s="30"/>
      <c r="H410" s="30"/>
      <c r="I410" s="30"/>
      <c r="J410" s="30"/>
      <c r="K410" s="30"/>
    </row>
    <row r="411" spans="1:11" x14ac:dyDescent="0.2">
      <c r="A411" s="30"/>
      <c r="B411" s="34"/>
      <c r="C411" s="30"/>
      <c r="D411" s="30"/>
      <c r="E411" s="30"/>
      <c r="F411" s="30"/>
      <c r="G411" s="30"/>
      <c r="H411" s="30"/>
      <c r="I411" s="30"/>
      <c r="J411" s="30"/>
      <c r="K411" s="30"/>
    </row>
    <row r="412" spans="1:11" x14ac:dyDescent="0.2">
      <c r="A412" s="30"/>
      <c r="B412" s="34"/>
      <c r="C412" s="30"/>
      <c r="D412" s="30"/>
      <c r="E412" s="30"/>
      <c r="F412" s="30"/>
      <c r="G412" s="30"/>
      <c r="H412" s="30"/>
      <c r="I412" s="30"/>
      <c r="J412" s="30"/>
      <c r="K412" s="30"/>
    </row>
    <row r="413" spans="1:11" x14ac:dyDescent="0.2">
      <c r="A413" s="30"/>
      <c r="B413" s="34"/>
      <c r="C413" s="30"/>
      <c r="D413" s="30"/>
      <c r="E413" s="30"/>
      <c r="F413" s="30"/>
      <c r="G413" s="30"/>
      <c r="H413" s="30"/>
      <c r="I413" s="30"/>
      <c r="J413" s="30"/>
      <c r="K413" s="30"/>
    </row>
    <row r="414" spans="1:11" x14ac:dyDescent="0.2">
      <c r="A414" s="30"/>
      <c r="B414" s="34"/>
      <c r="C414" s="30"/>
      <c r="D414" s="30"/>
      <c r="E414" s="30"/>
      <c r="F414" s="30"/>
      <c r="G414" s="30"/>
      <c r="H414" s="30"/>
      <c r="I414" s="30"/>
      <c r="J414" s="30"/>
      <c r="K414" s="30"/>
    </row>
    <row r="415" spans="1:11" x14ac:dyDescent="0.2">
      <c r="A415" s="30"/>
      <c r="B415" s="34"/>
      <c r="C415" s="30"/>
      <c r="D415" s="30"/>
      <c r="E415" s="30"/>
      <c r="F415" s="30"/>
      <c r="G415" s="30"/>
      <c r="H415" s="30"/>
      <c r="I415" s="30"/>
      <c r="J415" s="30"/>
      <c r="K415" s="30"/>
    </row>
    <row r="416" spans="1:11" x14ac:dyDescent="0.2">
      <c r="A416" s="30"/>
      <c r="B416" s="34"/>
      <c r="C416" s="30"/>
      <c r="D416" s="30"/>
      <c r="E416" s="30"/>
      <c r="F416" s="30"/>
      <c r="G416" s="30"/>
      <c r="H416" s="30"/>
      <c r="I416" s="30"/>
      <c r="J416" s="30"/>
      <c r="K416" s="30"/>
    </row>
    <row r="417" spans="1:11" x14ac:dyDescent="0.2">
      <c r="A417" s="30"/>
      <c r="B417" s="34"/>
      <c r="C417" s="30"/>
      <c r="D417" s="30"/>
      <c r="E417" s="30"/>
      <c r="F417" s="30"/>
      <c r="G417" s="30"/>
      <c r="H417" s="30"/>
      <c r="I417" s="30"/>
      <c r="J417" s="30"/>
      <c r="K417" s="30"/>
    </row>
    <row r="418" spans="1:11" x14ac:dyDescent="0.2">
      <c r="A418" s="30"/>
      <c r="B418" s="34"/>
      <c r="C418" s="30"/>
      <c r="D418" s="30"/>
      <c r="E418" s="30"/>
      <c r="F418" s="30"/>
      <c r="G418" s="30"/>
      <c r="H418" s="30"/>
      <c r="I418" s="30"/>
      <c r="J418" s="30"/>
      <c r="K418" s="30"/>
    </row>
    <row r="419" spans="1:11" x14ac:dyDescent="0.2">
      <c r="A419" s="30"/>
      <c r="B419" s="34"/>
      <c r="C419" s="30"/>
      <c r="D419" s="30"/>
      <c r="E419" s="30"/>
      <c r="F419" s="30"/>
      <c r="G419" s="30"/>
      <c r="H419" s="30"/>
      <c r="I419" s="30"/>
      <c r="J419" s="30"/>
      <c r="K419" s="30"/>
    </row>
    <row r="420" spans="1:11" x14ac:dyDescent="0.2">
      <c r="A420" s="30"/>
      <c r="B420" s="34"/>
      <c r="C420" s="30"/>
      <c r="D420" s="30"/>
      <c r="E420" s="30"/>
      <c r="F420" s="30"/>
      <c r="G420" s="30"/>
      <c r="H420" s="30"/>
      <c r="I420" s="30"/>
      <c r="J420" s="30"/>
      <c r="K420" s="30"/>
    </row>
    <row r="421" spans="1:11" x14ac:dyDescent="0.2">
      <c r="A421" s="30"/>
      <c r="B421" s="34"/>
      <c r="C421" s="30"/>
      <c r="D421" s="30"/>
      <c r="E421" s="30"/>
      <c r="F421" s="30"/>
      <c r="G421" s="30"/>
      <c r="H421" s="30"/>
      <c r="I421" s="30"/>
      <c r="J421" s="30"/>
      <c r="K421" s="30"/>
    </row>
    <row r="422" spans="1:11" x14ac:dyDescent="0.2">
      <c r="A422" s="30"/>
      <c r="B422" s="34"/>
      <c r="C422" s="30"/>
      <c r="D422" s="30"/>
      <c r="E422" s="30"/>
      <c r="F422" s="30"/>
      <c r="G422" s="30"/>
      <c r="H422" s="30"/>
      <c r="I422" s="30"/>
      <c r="J422" s="30"/>
      <c r="K422" s="30"/>
    </row>
    <row r="423" spans="1:11" x14ac:dyDescent="0.2">
      <c r="A423" s="30"/>
      <c r="B423" s="34"/>
      <c r="C423" s="30"/>
      <c r="D423" s="30"/>
      <c r="E423" s="30"/>
      <c r="F423" s="30"/>
      <c r="G423" s="30"/>
      <c r="H423" s="30"/>
      <c r="I423" s="30"/>
      <c r="J423" s="30"/>
      <c r="K423" s="30"/>
    </row>
    <row r="424" spans="1:11" x14ac:dyDescent="0.2">
      <c r="A424" s="30"/>
      <c r="B424" s="34"/>
      <c r="C424" s="30"/>
      <c r="D424" s="30"/>
      <c r="E424" s="30"/>
      <c r="F424" s="30"/>
      <c r="G424" s="30"/>
      <c r="H424" s="30"/>
      <c r="I424" s="30"/>
      <c r="J424" s="30"/>
      <c r="K424" s="30"/>
    </row>
    <row r="425" spans="1:11" x14ac:dyDescent="0.2">
      <c r="A425" s="30"/>
      <c r="B425" s="34"/>
      <c r="C425" s="30"/>
      <c r="D425" s="30"/>
      <c r="E425" s="30"/>
      <c r="F425" s="30"/>
      <c r="G425" s="30"/>
      <c r="H425" s="30"/>
      <c r="I425" s="30"/>
      <c r="J425" s="30"/>
      <c r="K425" s="30"/>
    </row>
    <row r="426" spans="1:11" x14ac:dyDescent="0.2">
      <c r="A426" s="30"/>
      <c r="B426" s="34"/>
      <c r="C426" s="30"/>
      <c r="D426" s="30"/>
      <c r="E426" s="30"/>
      <c r="F426" s="30"/>
      <c r="G426" s="30"/>
      <c r="H426" s="30"/>
      <c r="I426" s="30"/>
      <c r="J426" s="30"/>
      <c r="K426" s="30"/>
    </row>
    <row r="427" spans="1:11" x14ac:dyDescent="0.2">
      <c r="A427" s="30"/>
      <c r="B427" s="34"/>
      <c r="C427" s="30"/>
      <c r="D427" s="30"/>
      <c r="E427" s="30"/>
      <c r="F427" s="30"/>
      <c r="G427" s="30"/>
      <c r="H427" s="30"/>
      <c r="I427" s="30"/>
      <c r="J427" s="30"/>
      <c r="K427" s="30"/>
    </row>
    <row r="428" spans="1:11" x14ac:dyDescent="0.2">
      <c r="A428" s="30"/>
      <c r="B428" s="34"/>
      <c r="C428" s="30"/>
      <c r="D428" s="30"/>
      <c r="E428" s="30"/>
      <c r="F428" s="30"/>
      <c r="G428" s="30"/>
      <c r="H428" s="30"/>
      <c r="I428" s="30"/>
      <c r="J428" s="30"/>
      <c r="K428" s="30"/>
    </row>
    <row r="429" spans="1:11" x14ac:dyDescent="0.2">
      <c r="A429" s="30"/>
      <c r="B429" s="34"/>
      <c r="C429" s="30"/>
      <c r="D429" s="30"/>
      <c r="E429" s="30"/>
      <c r="F429" s="30"/>
      <c r="G429" s="30"/>
      <c r="H429" s="30"/>
      <c r="I429" s="30"/>
      <c r="J429" s="30"/>
      <c r="K429" s="30"/>
    </row>
    <row r="430" spans="1:11" x14ac:dyDescent="0.2">
      <c r="A430" s="30"/>
      <c r="B430" s="34"/>
      <c r="C430" s="30"/>
      <c r="D430" s="30"/>
      <c r="E430" s="30"/>
      <c r="F430" s="30"/>
      <c r="G430" s="30"/>
      <c r="H430" s="30"/>
      <c r="I430" s="30"/>
      <c r="J430" s="30"/>
      <c r="K430" s="30"/>
    </row>
    <row r="431" spans="1:11" x14ac:dyDescent="0.2">
      <c r="A431" s="30"/>
      <c r="B431" s="34"/>
      <c r="C431" s="30"/>
      <c r="D431" s="30"/>
      <c r="E431" s="30"/>
      <c r="F431" s="30"/>
      <c r="G431" s="30"/>
      <c r="H431" s="30"/>
      <c r="I431" s="30"/>
      <c r="J431" s="30"/>
      <c r="K431" s="30"/>
    </row>
    <row r="432" spans="1:11" x14ac:dyDescent="0.2">
      <c r="A432" s="30"/>
      <c r="B432" s="34"/>
      <c r="C432" s="30"/>
      <c r="D432" s="30"/>
      <c r="E432" s="30"/>
      <c r="F432" s="30"/>
      <c r="G432" s="30"/>
      <c r="H432" s="30"/>
      <c r="I432" s="30"/>
      <c r="J432" s="30"/>
      <c r="K432" s="30"/>
    </row>
    <row r="433" spans="1:11" x14ac:dyDescent="0.2">
      <c r="A433" s="30"/>
      <c r="B433" s="34"/>
      <c r="C433" s="30"/>
      <c r="D433" s="30"/>
      <c r="E433" s="30"/>
      <c r="F433" s="30"/>
      <c r="G433" s="30"/>
      <c r="H433" s="30"/>
      <c r="I433" s="30"/>
      <c r="J433" s="30"/>
      <c r="K433" s="30"/>
    </row>
    <row r="434" spans="1:11" x14ac:dyDescent="0.2">
      <c r="A434" s="30"/>
      <c r="B434" s="34"/>
      <c r="C434" s="30"/>
      <c r="D434" s="30"/>
      <c r="E434" s="30"/>
      <c r="F434" s="30"/>
      <c r="G434" s="30"/>
      <c r="H434" s="30"/>
      <c r="I434" s="30"/>
      <c r="J434" s="30"/>
      <c r="K434" s="30"/>
    </row>
    <row r="435" spans="1:11" x14ac:dyDescent="0.2">
      <c r="A435" s="30"/>
      <c r="B435" s="34"/>
      <c r="C435" s="30"/>
      <c r="D435" s="30"/>
      <c r="E435" s="30"/>
      <c r="F435" s="30"/>
      <c r="G435" s="30"/>
      <c r="H435" s="30"/>
      <c r="I435" s="30"/>
      <c r="J435" s="30"/>
      <c r="K435" s="30"/>
    </row>
    <row r="436" spans="1:11" x14ac:dyDescent="0.2">
      <c r="A436" s="30"/>
      <c r="B436" s="34"/>
      <c r="C436" s="30"/>
      <c r="D436" s="30"/>
      <c r="E436" s="30"/>
      <c r="F436" s="30"/>
      <c r="G436" s="30"/>
      <c r="H436" s="30"/>
      <c r="I436" s="30"/>
      <c r="J436" s="30"/>
      <c r="K436" s="30"/>
    </row>
    <row r="437" spans="1:11" x14ac:dyDescent="0.2">
      <c r="A437" s="30"/>
      <c r="B437" s="34"/>
      <c r="C437" s="30"/>
      <c r="D437" s="30"/>
      <c r="E437" s="30"/>
      <c r="F437" s="30"/>
      <c r="G437" s="30"/>
      <c r="H437" s="30"/>
      <c r="I437" s="30"/>
      <c r="J437" s="30"/>
      <c r="K437" s="30"/>
    </row>
    <row r="438" spans="1:11" x14ac:dyDescent="0.2">
      <c r="A438" s="30"/>
      <c r="B438" s="34"/>
      <c r="C438" s="30"/>
      <c r="D438" s="30"/>
      <c r="E438" s="30"/>
      <c r="F438" s="30"/>
      <c r="G438" s="30"/>
      <c r="H438" s="30"/>
      <c r="I438" s="30"/>
      <c r="J438" s="30"/>
      <c r="K438" s="30"/>
    </row>
    <row r="439" spans="1:11" x14ac:dyDescent="0.2">
      <c r="A439" s="30"/>
      <c r="B439" s="34"/>
      <c r="C439" s="30"/>
      <c r="D439" s="30"/>
      <c r="E439" s="30"/>
      <c r="F439" s="30"/>
      <c r="G439" s="30"/>
      <c r="H439" s="30"/>
      <c r="I439" s="30"/>
      <c r="J439" s="30"/>
      <c r="K439" s="30"/>
    </row>
    <row r="440" spans="1:11" x14ac:dyDescent="0.2">
      <c r="A440" s="30"/>
      <c r="B440" s="34"/>
      <c r="C440" s="30"/>
      <c r="D440" s="30"/>
      <c r="E440" s="30"/>
      <c r="F440" s="30"/>
      <c r="G440" s="30"/>
      <c r="H440" s="30"/>
      <c r="I440" s="30"/>
      <c r="J440" s="30"/>
      <c r="K440" s="30"/>
    </row>
    <row r="441" spans="1:11" x14ac:dyDescent="0.2">
      <c r="A441" s="30"/>
      <c r="B441" s="34"/>
      <c r="C441" s="30"/>
      <c r="D441" s="30"/>
      <c r="E441" s="30"/>
      <c r="F441" s="30"/>
      <c r="G441" s="30"/>
      <c r="H441" s="30"/>
      <c r="I441" s="30"/>
      <c r="J441" s="30"/>
      <c r="K441" s="30"/>
    </row>
    <row r="442" spans="1:11" x14ac:dyDescent="0.2">
      <c r="A442" s="30"/>
      <c r="B442" s="34"/>
      <c r="C442" s="30"/>
      <c r="D442" s="30"/>
      <c r="E442" s="30"/>
      <c r="F442" s="30"/>
      <c r="G442" s="30"/>
      <c r="H442" s="30"/>
      <c r="I442" s="30"/>
      <c r="J442" s="30"/>
      <c r="K442" s="30"/>
    </row>
    <row r="443" spans="1:11" x14ac:dyDescent="0.2">
      <c r="A443" s="30"/>
      <c r="B443" s="34"/>
      <c r="C443" s="30"/>
      <c r="D443" s="30"/>
      <c r="E443" s="30"/>
      <c r="F443" s="30"/>
      <c r="G443" s="30"/>
      <c r="H443" s="30"/>
      <c r="I443" s="30"/>
      <c r="J443" s="30"/>
      <c r="K443" s="30"/>
    </row>
    <row r="444" spans="1:11" x14ac:dyDescent="0.2">
      <c r="A444" s="30"/>
      <c r="B444" s="34"/>
      <c r="C444" s="30"/>
      <c r="D444" s="30"/>
      <c r="E444" s="30"/>
      <c r="F444" s="30"/>
      <c r="G444" s="30"/>
      <c r="H444" s="30"/>
      <c r="I444" s="30"/>
      <c r="J444" s="30"/>
      <c r="K444" s="30"/>
    </row>
    <row r="445" spans="1:11" x14ac:dyDescent="0.2">
      <c r="A445" s="30"/>
      <c r="B445" s="34"/>
      <c r="C445" s="30"/>
      <c r="D445" s="30"/>
      <c r="E445" s="30"/>
      <c r="F445" s="30"/>
      <c r="G445" s="30"/>
      <c r="H445" s="30"/>
      <c r="I445" s="30"/>
      <c r="J445" s="30"/>
      <c r="K445" s="30"/>
    </row>
    <row r="446" spans="1:11" x14ac:dyDescent="0.2">
      <c r="A446" s="30"/>
      <c r="B446" s="34"/>
      <c r="C446" s="30"/>
      <c r="D446" s="30"/>
      <c r="E446" s="30"/>
      <c r="F446" s="30"/>
      <c r="G446" s="30"/>
      <c r="H446" s="30"/>
      <c r="I446" s="30"/>
      <c r="J446" s="30"/>
      <c r="K446" s="30"/>
    </row>
    <row r="447" spans="1:11" x14ac:dyDescent="0.2">
      <c r="A447" s="30"/>
      <c r="B447" s="34"/>
      <c r="C447" s="30"/>
      <c r="D447" s="30"/>
      <c r="E447" s="30"/>
      <c r="F447" s="30"/>
      <c r="G447" s="30"/>
      <c r="H447" s="30"/>
      <c r="I447" s="30"/>
      <c r="J447" s="30"/>
      <c r="K447" s="30"/>
    </row>
    <row r="448" spans="1:11" x14ac:dyDescent="0.2">
      <c r="A448" s="30"/>
      <c r="B448" s="34"/>
      <c r="C448" s="30"/>
      <c r="D448" s="30"/>
      <c r="E448" s="30"/>
      <c r="F448" s="30"/>
      <c r="G448" s="30"/>
      <c r="H448" s="30"/>
      <c r="I448" s="30"/>
      <c r="J448" s="30"/>
      <c r="K448" s="30"/>
    </row>
    <row r="449" spans="1:11" x14ac:dyDescent="0.2">
      <c r="A449" s="30"/>
      <c r="B449" s="34"/>
      <c r="C449" s="30"/>
      <c r="D449" s="30"/>
      <c r="E449" s="30"/>
      <c r="F449" s="30"/>
      <c r="G449" s="30"/>
      <c r="H449" s="30"/>
      <c r="I449" s="30"/>
      <c r="J449" s="30"/>
      <c r="K449" s="30"/>
    </row>
    <row r="450" spans="1:11" x14ac:dyDescent="0.2">
      <c r="A450" s="30"/>
      <c r="B450" s="34"/>
      <c r="C450" s="30"/>
      <c r="D450" s="30"/>
      <c r="E450" s="30"/>
      <c r="F450" s="30"/>
      <c r="G450" s="30"/>
      <c r="H450" s="30"/>
      <c r="I450" s="30"/>
      <c r="J450" s="30"/>
      <c r="K450" s="30"/>
    </row>
    <row r="451" spans="1:11" x14ac:dyDescent="0.2">
      <c r="A451" s="30"/>
      <c r="B451" s="34"/>
      <c r="C451" s="30"/>
      <c r="D451" s="30"/>
      <c r="E451" s="30"/>
      <c r="F451" s="30"/>
      <c r="G451" s="30"/>
      <c r="H451" s="30"/>
      <c r="I451" s="30"/>
      <c r="J451" s="30"/>
      <c r="K451" s="30"/>
    </row>
    <row r="452" spans="1:11" x14ac:dyDescent="0.2">
      <c r="A452" s="30"/>
      <c r="B452" s="34"/>
      <c r="C452" s="30"/>
      <c r="D452" s="30"/>
      <c r="E452" s="30"/>
      <c r="F452" s="30"/>
      <c r="G452" s="30"/>
      <c r="H452" s="30"/>
      <c r="I452" s="30"/>
      <c r="J452" s="30"/>
      <c r="K452" s="30"/>
    </row>
    <row r="453" spans="1:11" x14ac:dyDescent="0.2">
      <c r="A453" s="30"/>
      <c r="B453" s="34"/>
      <c r="C453" s="30"/>
      <c r="D453" s="30"/>
      <c r="E453" s="30"/>
      <c r="F453" s="30"/>
      <c r="G453" s="30"/>
      <c r="H453" s="30"/>
      <c r="I453" s="30"/>
      <c r="J453" s="30"/>
      <c r="K453" s="30"/>
    </row>
    <row r="454" spans="1:11" x14ac:dyDescent="0.2">
      <c r="A454" s="30"/>
      <c r="B454" s="34"/>
      <c r="C454" s="30"/>
      <c r="D454" s="30"/>
      <c r="E454" s="30"/>
      <c r="F454" s="30"/>
      <c r="G454" s="30"/>
      <c r="H454" s="30"/>
      <c r="I454" s="30"/>
      <c r="J454" s="30"/>
      <c r="K454" s="30"/>
    </row>
    <row r="455" spans="1:11" x14ac:dyDescent="0.2">
      <c r="A455" s="30"/>
      <c r="B455" s="34"/>
      <c r="C455" s="30"/>
      <c r="D455" s="30"/>
      <c r="E455" s="30"/>
      <c r="F455" s="30"/>
      <c r="G455" s="30"/>
      <c r="H455" s="30"/>
      <c r="I455" s="30"/>
      <c r="J455" s="30"/>
      <c r="K455" s="30"/>
    </row>
    <row r="456" spans="1:11" x14ac:dyDescent="0.2">
      <c r="A456" s="30"/>
      <c r="B456" s="34"/>
      <c r="C456" s="30"/>
      <c r="D456" s="30"/>
      <c r="E456" s="30"/>
      <c r="F456" s="30"/>
      <c r="G456" s="30"/>
      <c r="H456" s="30"/>
      <c r="I456" s="30"/>
      <c r="J456" s="30"/>
      <c r="K456" s="30"/>
    </row>
    <row r="457" spans="1:11" x14ac:dyDescent="0.2">
      <c r="A457" s="30"/>
      <c r="B457" s="34"/>
      <c r="C457" s="30"/>
      <c r="D457" s="30"/>
      <c r="E457" s="30"/>
      <c r="F457" s="30"/>
      <c r="G457" s="30"/>
      <c r="H457" s="30"/>
      <c r="I457" s="30"/>
      <c r="J457" s="30"/>
      <c r="K457" s="30"/>
    </row>
    <row r="458" spans="1:11" x14ac:dyDescent="0.2">
      <c r="A458" s="30"/>
      <c r="B458" s="34"/>
      <c r="C458" s="30"/>
      <c r="D458" s="30"/>
      <c r="E458" s="30"/>
      <c r="F458" s="30"/>
      <c r="G458" s="30"/>
      <c r="H458" s="30"/>
      <c r="I458" s="30"/>
      <c r="J458" s="30"/>
      <c r="K458" s="30"/>
    </row>
    <row r="459" spans="1:11" x14ac:dyDescent="0.2">
      <c r="A459" s="30"/>
      <c r="B459" s="34"/>
      <c r="C459" s="30"/>
      <c r="D459" s="30"/>
      <c r="E459" s="30"/>
      <c r="F459" s="30"/>
      <c r="G459" s="30"/>
      <c r="H459" s="30"/>
      <c r="I459" s="30"/>
      <c r="J459" s="30"/>
      <c r="K459" s="30"/>
    </row>
    <row r="460" spans="1:11" x14ac:dyDescent="0.2">
      <c r="A460" s="30"/>
      <c r="B460" s="34"/>
      <c r="C460" s="30"/>
      <c r="D460" s="30"/>
      <c r="E460" s="30"/>
      <c r="F460" s="30"/>
      <c r="G460" s="30"/>
      <c r="H460" s="30"/>
      <c r="I460" s="30"/>
      <c r="J460" s="30"/>
      <c r="K460" s="30"/>
    </row>
    <row r="461" spans="1:11" x14ac:dyDescent="0.2">
      <c r="A461" s="30"/>
      <c r="B461" s="34"/>
      <c r="C461" s="30"/>
      <c r="D461" s="30"/>
      <c r="E461" s="30"/>
      <c r="F461" s="30"/>
      <c r="G461" s="30"/>
      <c r="H461" s="30"/>
      <c r="I461" s="30"/>
      <c r="J461" s="30"/>
      <c r="K461" s="30"/>
    </row>
    <row r="462" spans="1:11" x14ac:dyDescent="0.2">
      <c r="A462" s="30"/>
      <c r="B462" s="34"/>
      <c r="C462" s="30"/>
      <c r="D462" s="30"/>
      <c r="E462" s="30"/>
      <c r="F462" s="30"/>
      <c r="G462" s="30"/>
      <c r="H462" s="30"/>
      <c r="I462" s="30"/>
      <c r="J462" s="30"/>
      <c r="K462" s="30"/>
    </row>
    <row r="463" spans="1:11" x14ac:dyDescent="0.2">
      <c r="A463" s="30"/>
      <c r="B463" s="34"/>
      <c r="C463" s="30"/>
      <c r="D463" s="30"/>
      <c r="E463" s="30"/>
      <c r="F463" s="30"/>
      <c r="G463" s="30"/>
      <c r="H463" s="30"/>
      <c r="I463" s="30"/>
      <c r="J463" s="30"/>
      <c r="K463" s="30"/>
    </row>
    <row r="464" spans="1:11" x14ac:dyDescent="0.2">
      <c r="A464" s="30"/>
      <c r="B464" s="34"/>
      <c r="C464" s="30"/>
      <c r="D464" s="30"/>
      <c r="E464" s="30"/>
      <c r="F464" s="30"/>
      <c r="G464" s="30"/>
      <c r="H464" s="30"/>
      <c r="I464" s="30"/>
      <c r="J464" s="30"/>
      <c r="K464" s="30"/>
    </row>
    <row r="465" spans="1:11" x14ac:dyDescent="0.2">
      <c r="A465" s="30"/>
      <c r="B465" s="34"/>
      <c r="C465" s="30"/>
      <c r="D465" s="30"/>
      <c r="E465" s="30"/>
      <c r="F465" s="30"/>
      <c r="G465" s="30"/>
      <c r="H465" s="30"/>
      <c r="I465" s="30"/>
      <c r="J465" s="30"/>
      <c r="K465" s="30"/>
    </row>
    <row r="466" spans="1:11" x14ac:dyDescent="0.2">
      <c r="A466" s="30"/>
      <c r="B466" s="34"/>
      <c r="C466" s="30"/>
      <c r="D466" s="30"/>
      <c r="E466" s="30"/>
      <c r="F466" s="30"/>
      <c r="G466" s="30"/>
      <c r="H466" s="30"/>
      <c r="I466" s="30"/>
      <c r="J466" s="30"/>
      <c r="K466" s="30"/>
    </row>
    <row r="467" spans="1:11" x14ac:dyDescent="0.2">
      <c r="A467" s="30"/>
      <c r="B467" s="34"/>
      <c r="C467" s="30"/>
      <c r="D467" s="30"/>
      <c r="E467" s="30"/>
      <c r="F467" s="30"/>
      <c r="G467" s="30"/>
      <c r="H467" s="30"/>
      <c r="I467" s="30"/>
      <c r="J467" s="30"/>
      <c r="K467" s="30"/>
    </row>
    <row r="468" spans="1:11" x14ac:dyDescent="0.2">
      <c r="A468" s="30"/>
      <c r="B468" s="34"/>
      <c r="C468" s="30"/>
      <c r="D468" s="30"/>
      <c r="E468" s="30"/>
      <c r="F468" s="30"/>
      <c r="G468" s="30"/>
      <c r="H468" s="30"/>
      <c r="I468" s="30"/>
      <c r="J468" s="30"/>
      <c r="K468" s="30"/>
    </row>
    <row r="469" spans="1:11" x14ac:dyDescent="0.2">
      <c r="A469" s="30"/>
      <c r="B469" s="34"/>
      <c r="C469" s="30"/>
      <c r="D469" s="30"/>
      <c r="E469" s="30"/>
      <c r="F469" s="30"/>
      <c r="G469" s="30"/>
      <c r="H469" s="30"/>
      <c r="I469" s="30"/>
      <c r="J469" s="30"/>
      <c r="K469" s="30"/>
    </row>
    <row r="470" spans="1:11" x14ac:dyDescent="0.2">
      <c r="A470" s="30"/>
      <c r="B470" s="34"/>
      <c r="C470" s="30"/>
      <c r="D470" s="30"/>
      <c r="E470" s="30"/>
      <c r="F470" s="30"/>
      <c r="G470" s="30"/>
      <c r="H470" s="30"/>
      <c r="I470" s="30"/>
      <c r="J470" s="30"/>
      <c r="K470" s="30"/>
    </row>
    <row r="471" spans="1:11" x14ac:dyDescent="0.2">
      <c r="A471" s="30"/>
      <c r="B471" s="34"/>
      <c r="C471" s="30"/>
      <c r="D471" s="30"/>
      <c r="E471" s="30"/>
      <c r="F471" s="30"/>
      <c r="G471" s="30"/>
      <c r="H471" s="30"/>
      <c r="I471" s="30"/>
      <c r="J471" s="30"/>
      <c r="K471" s="30"/>
    </row>
    <row r="472" spans="1:11" x14ac:dyDescent="0.2">
      <c r="A472" s="30"/>
      <c r="B472" s="34"/>
      <c r="C472" s="30"/>
      <c r="D472" s="30"/>
      <c r="E472" s="30"/>
      <c r="F472" s="30"/>
      <c r="G472" s="30"/>
      <c r="H472" s="30"/>
      <c r="I472" s="30"/>
      <c r="J472" s="30"/>
      <c r="K472" s="30"/>
    </row>
    <row r="473" spans="1:11" x14ac:dyDescent="0.2">
      <c r="A473" s="30"/>
      <c r="B473" s="34"/>
      <c r="C473" s="30"/>
      <c r="D473" s="30"/>
      <c r="E473" s="30"/>
      <c r="F473" s="30"/>
      <c r="G473" s="30"/>
      <c r="H473" s="30"/>
      <c r="I473" s="30"/>
      <c r="J473" s="30"/>
      <c r="K473" s="30"/>
    </row>
    <row r="474" spans="1:11" x14ac:dyDescent="0.2">
      <c r="A474" s="30"/>
      <c r="B474" s="34"/>
      <c r="C474" s="30"/>
      <c r="D474" s="30"/>
      <c r="E474" s="30"/>
      <c r="F474" s="30"/>
      <c r="G474" s="30"/>
      <c r="H474" s="30"/>
      <c r="I474" s="30"/>
      <c r="J474" s="30"/>
      <c r="K474" s="30"/>
    </row>
    <row r="475" spans="1:11" x14ac:dyDescent="0.2">
      <c r="A475" s="30"/>
      <c r="B475" s="34"/>
      <c r="C475" s="30"/>
      <c r="D475" s="30"/>
      <c r="E475" s="30"/>
      <c r="F475" s="30"/>
      <c r="G475" s="30"/>
      <c r="H475" s="30"/>
      <c r="I475" s="30"/>
      <c r="J475" s="30"/>
      <c r="K475" s="30"/>
    </row>
    <row r="476" spans="1:11" x14ac:dyDescent="0.2">
      <c r="A476" s="30"/>
      <c r="B476" s="34"/>
      <c r="C476" s="30"/>
      <c r="D476" s="30"/>
      <c r="E476" s="30"/>
      <c r="F476" s="30"/>
      <c r="G476" s="30"/>
      <c r="H476" s="30"/>
      <c r="I476" s="30"/>
      <c r="J476" s="30"/>
      <c r="K476" s="30"/>
    </row>
    <row r="477" spans="1:11" x14ac:dyDescent="0.2">
      <c r="A477" s="30"/>
      <c r="B477" s="34"/>
      <c r="C477" s="30"/>
      <c r="D477" s="30"/>
      <c r="E477" s="30"/>
      <c r="F477" s="30"/>
      <c r="G477" s="30"/>
      <c r="H477" s="30"/>
      <c r="I477" s="30"/>
      <c r="J477" s="30"/>
      <c r="K477" s="30"/>
    </row>
    <row r="478" spans="1:11" x14ac:dyDescent="0.2">
      <c r="A478" s="30"/>
      <c r="B478" s="34"/>
      <c r="C478" s="30"/>
      <c r="D478" s="30"/>
      <c r="E478" s="30"/>
      <c r="F478" s="30"/>
      <c r="G478" s="30"/>
      <c r="H478" s="30"/>
      <c r="I478" s="30"/>
      <c r="J478" s="30"/>
      <c r="K478" s="30"/>
    </row>
    <row r="479" spans="1:11" x14ac:dyDescent="0.2">
      <c r="A479" s="30"/>
      <c r="B479" s="34"/>
      <c r="C479" s="30"/>
      <c r="D479" s="30"/>
      <c r="E479" s="30"/>
      <c r="F479" s="30"/>
      <c r="G479" s="30"/>
      <c r="H479" s="30"/>
      <c r="I479" s="30"/>
      <c r="J479" s="30"/>
      <c r="K479" s="30"/>
    </row>
    <row r="480" spans="1:11" x14ac:dyDescent="0.2">
      <c r="A480" s="30"/>
      <c r="B480" s="34"/>
      <c r="C480" s="30"/>
      <c r="D480" s="30"/>
      <c r="E480" s="30"/>
      <c r="F480" s="30"/>
      <c r="G480" s="30"/>
      <c r="H480" s="30"/>
      <c r="I480" s="30"/>
      <c r="J480" s="30"/>
      <c r="K480" s="30"/>
    </row>
    <row r="481" spans="1:11" x14ac:dyDescent="0.2">
      <c r="A481" s="30"/>
      <c r="B481" s="34"/>
      <c r="C481" s="30"/>
      <c r="D481" s="30"/>
      <c r="E481" s="30"/>
      <c r="F481" s="30"/>
      <c r="G481" s="30"/>
      <c r="H481" s="30"/>
      <c r="I481" s="30"/>
      <c r="J481" s="30"/>
      <c r="K481" s="30"/>
    </row>
    <row r="482" spans="1:11" x14ac:dyDescent="0.2">
      <c r="A482" s="30"/>
      <c r="B482" s="34"/>
      <c r="C482" s="30"/>
      <c r="D482" s="30"/>
      <c r="E482" s="30"/>
      <c r="F482" s="30"/>
      <c r="G482" s="30"/>
      <c r="H482" s="30"/>
      <c r="I482" s="30"/>
      <c r="J482" s="30"/>
      <c r="K482" s="30"/>
    </row>
    <row r="483" spans="1:11" x14ac:dyDescent="0.2">
      <c r="A483" s="30"/>
      <c r="B483" s="34"/>
      <c r="C483" s="30"/>
      <c r="D483" s="30"/>
      <c r="E483" s="30"/>
      <c r="F483" s="30"/>
      <c r="G483" s="30"/>
      <c r="H483" s="30"/>
      <c r="I483" s="30"/>
      <c r="J483" s="30"/>
      <c r="K483" s="30"/>
    </row>
    <row r="484" spans="1:11" x14ac:dyDescent="0.2">
      <c r="A484" s="30"/>
      <c r="B484" s="34"/>
      <c r="C484" s="30"/>
      <c r="D484" s="30"/>
      <c r="E484" s="30"/>
      <c r="F484" s="30"/>
      <c r="G484" s="30"/>
      <c r="H484" s="30"/>
      <c r="I484" s="30"/>
      <c r="J484" s="30"/>
      <c r="K484" s="30"/>
    </row>
    <row r="485" spans="1:11" x14ac:dyDescent="0.2">
      <c r="A485" s="30"/>
      <c r="B485" s="34"/>
      <c r="C485" s="30"/>
      <c r="D485" s="30"/>
      <c r="E485" s="30"/>
      <c r="F485" s="30"/>
      <c r="G485" s="30"/>
      <c r="H485" s="30"/>
      <c r="I485" s="30"/>
      <c r="J485" s="30"/>
      <c r="K485" s="30"/>
    </row>
    <row r="486" spans="1:11" x14ac:dyDescent="0.2">
      <c r="A486" s="30"/>
      <c r="B486" s="34"/>
      <c r="C486" s="30"/>
      <c r="D486" s="30"/>
      <c r="E486" s="30"/>
      <c r="F486" s="30"/>
      <c r="G486" s="30"/>
      <c r="H486" s="30"/>
      <c r="I486" s="30"/>
      <c r="J486" s="30"/>
      <c r="K486" s="30"/>
    </row>
    <row r="487" spans="1:11" x14ac:dyDescent="0.2">
      <c r="A487" s="30"/>
      <c r="B487" s="34"/>
      <c r="C487" s="30"/>
      <c r="D487" s="30"/>
      <c r="E487" s="30"/>
      <c r="F487" s="30"/>
      <c r="G487" s="30"/>
      <c r="H487" s="30"/>
      <c r="I487" s="30"/>
      <c r="J487" s="30"/>
      <c r="K487" s="30"/>
    </row>
    <row r="488" spans="1:11" x14ac:dyDescent="0.2">
      <c r="A488" s="30"/>
      <c r="B488" s="34"/>
      <c r="C488" s="30"/>
      <c r="D488" s="30"/>
      <c r="E488" s="30"/>
      <c r="F488" s="30"/>
      <c r="G488" s="30"/>
      <c r="H488" s="30"/>
      <c r="I488" s="30"/>
      <c r="J488" s="30"/>
      <c r="K488" s="30"/>
    </row>
    <row r="489" spans="1:11" x14ac:dyDescent="0.2">
      <c r="A489" s="30"/>
      <c r="B489" s="34"/>
      <c r="C489" s="30"/>
      <c r="D489" s="30"/>
      <c r="E489" s="30"/>
      <c r="F489" s="30"/>
      <c r="G489" s="30"/>
      <c r="H489" s="30"/>
      <c r="I489" s="30"/>
      <c r="J489" s="30"/>
      <c r="K489" s="30"/>
    </row>
    <row r="490" spans="1:11" x14ac:dyDescent="0.2">
      <c r="A490" s="30"/>
      <c r="B490" s="34"/>
      <c r="C490" s="30"/>
      <c r="D490" s="30"/>
      <c r="E490" s="30"/>
      <c r="F490" s="30"/>
      <c r="G490" s="30"/>
      <c r="H490" s="30"/>
      <c r="I490" s="30"/>
      <c r="J490" s="30"/>
      <c r="K490" s="30"/>
    </row>
    <row r="491" spans="1:11" x14ac:dyDescent="0.2">
      <c r="A491" s="30"/>
      <c r="B491" s="34"/>
      <c r="C491" s="30"/>
      <c r="D491" s="30"/>
      <c r="E491" s="30"/>
      <c r="F491" s="30"/>
      <c r="G491" s="30"/>
      <c r="H491" s="30"/>
      <c r="I491" s="30"/>
      <c r="J491" s="30"/>
      <c r="K491" s="30"/>
    </row>
    <row r="492" spans="1:11" x14ac:dyDescent="0.2">
      <c r="A492" s="30"/>
      <c r="B492" s="34"/>
      <c r="C492" s="30"/>
      <c r="D492" s="30"/>
      <c r="E492" s="30"/>
      <c r="F492" s="30"/>
      <c r="G492" s="30"/>
      <c r="H492" s="30"/>
      <c r="I492" s="30"/>
      <c r="J492" s="30"/>
      <c r="K492" s="30"/>
    </row>
    <row r="493" spans="1:11" x14ac:dyDescent="0.2">
      <c r="A493" s="30"/>
      <c r="B493" s="34"/>
      <c r="C493" s="30"/>
      <c r="D493" s="30"/>
      <c r="E493" s="30"/>
      <c r="F493" s="30"/>
      <c r="G493" s="30"/>
      <c r="H493" s="30"/>
      <c r="I493" s="30"/>
      <c r="J493" s="30"/>
      <c r="K493" s="30"/>
    </row>
    <row r="494" spans="1:11" x14ac:dyDescent="0.2">
      <c r="A494" s="30"/>
      <c r="B494" s="34"/>
      <c r="C494" s="30"/>
      <c r="D494" s="30"/>
      <c r="E494" s="30"/>
      <c r="F494" s="30"/>
      <c r="G494" s="30"/>
      <c r="H494" s="30"/>
      <c r="I494" s="30"/>
      <c r="J494" s="30"/>
      <c r="K494" s="30"/>
    </row>
    <row r="495" spans="1:11" x14ac:dyDescent="0.2">
      <c r="A495" s="30"/>
      <c r="B495" s="34"/>
      <c r="C495" s="30"/>
      <c r="D495" s="30"/>
      <c r="E495" s="30"/>
      <c r="F495" s="30"/>
      <c r="G495" s="30"/>
      <c r="H495" s="30"/>
      <c r="I495" s="30"/>
      <c r="J495" s="30"/>
      <c r="K495" s="30"/>
    </row>
    <row r="496" spans="1:11" x14ac:dyDescent="0.2">
      <c r="A496" s="30"/>
      <c r="B496" s="34"/>
      <c r="C496" s="30"/>
      <c r="D496" s="30"/>
      <c r="E496" s="30"/>
      <c r="F496" s="30"/>
      <c r="G496" s="30"/>
      <c r="H496" s="30"/>
      <c r="I496" s="30"/>
      <c r="J496" s="30"/>
      <c r="K496" s="30"/>
    </row>
    <row r="497" spans="1:11" x14ac:dyDescent="0.2">
      <c r="A497" s="30"/>
      <c r="B497" s="34"/>
      <c r="C497" s="30"/>
      <c r="D497" s="30"/>
      <c r="E497" s="30"/>
      <c r="F497" s="30"/>
      <c r="G497" s="30"/>
      <c r="H497" s="30"/>
      <c r="I497" s="30"/>
      <c r="J497" s="30"/>
      <c r="K497" s="30"/>
    </row>
    <row r="498" spans="1:11" x14ac:dyDescent="0.2">
      <c r="A498" s="30"/>
      <c r="B498" s="34"/>
      <c r="C498" s="30"/>
      <c r="D498" s="30"/>
      <c r="E498" s="30"/>
      <c r="F498" s="30"/>
      <c r="G498" s="30"/>
      <c r="H498" s="30"/>
      <c r="I498" s="30"/>
      <c r="J498" s="30"/>
      <c r="K498" s="30"/>
    </row>
    <row r="499" spans="1:11" x14ac:dyDescent="0.2">
      <c r="A499" s="30"/>
      <c r="B499" s="34"/>
      <c r="C499" s="30"/>
      <c r="D499" s="30"/>
      <c r="E499" s="30"/>
      <c r="F499" s="30"/>
      <c r="G499" s="30"/>
      <c r="H499" s="30"/>
      <c r="I499" s="30"/>
      <c r="J499" s="30"/>
      <c r="K499" s="30"/>
    </row>
    <row r="500" spans="1:11" x14ac:dyDescent="0.2">
      <c r="A500" s="30"/>
      <c r="B500" s="34"/>
      <c r="C500" s="30"/>
      <c r="D500" s="30"/>
      <c r="E500" s="30"/>
      <c r="F500" s="30"/>
      <c r="G500" s="30"/>
      <c r="H500" s="30"/>
      <c r="I500" s="30"/>
      <c r="J500" s="30"/>
      <c r="K500" s="30"/>
    </row>
    <row r="501" spans="1:11" x14ac:dyDescent="0.2">
      <c r="A501" s="30"/>
      <c r="B501" s="34"/>
      <c r="C501" s="30"/>
      <c r="D501" s="30"/>
      <c r="E501" s="30"/>
      <c r="F501" s="30"/>
      <c r="G501" s="30"/>
      <c r="H501" s="30"/>
      <c r="I501" s="30"/>
      <c r="J501" s="30"/>
      <c r="K501" s="30"/>
    </row>
    <row r="502" spans="1:11" x14ac:dyDescent="0.2">
      <c r="A502" s="30"/>
      <c r="B502" s="34"/>
      <c r="C502" s="30"/>
      <c r="D502" s="30"/>
      <c r="E502" s="30"/>
      <c r="F502" s="30"/>
      <c r="G502" s="30"/>
      <c r="H502" s="30"/>
      <c r="I502" s="30"/>
      <c r="J502" s="30"/>
      <c r="K502" s="30"/>
    </row>
    <row r="503" spans="1:11" x14ac:dyDescent="0.2">
      <c r="A503" s="30"/>
      <c r="B503" s="34"/>
      <c r="C503" s="30"/>
      <c r="D503" s="30"/>
      <c r="E503" s="30"/>
      <c r="F503" s="30"/>
      <c r="G503" s="30"/>
      <c r="H503" s="30"/>
      <c r="I503" s="30"/>
      <c r="J503" s="30"/>
      <c r="K503" s="30"/>
    </row>
    <row r="504" spans="1:11" x14ac:dyDescent="0.2">
      <c r="A504" s="30"/>
      <c r="B504" s="34"/>
      <c r="C504" s="30"/>
      <c r="D504" s="30"/>
      <c r="E504" s="30"/>
      <c r="F504" s="30"/>
      <c r="G504" s="30"/>
      <c r="H504" s="30"/>
      <c r="I504" s="30"/>
      <c r="J504" s="30"/>
      <c r="K504" s="30"/>
    </row>
    <row r="505" spans="1:11" x14ac:dyDescent="0.2">
      <c r="A505" s="30"/>
      <c r="B505" s="34"/>
      <c r="C505" s="30"/>
      <c r="D505" s="30"/>
      <c r="E505" s="30"/>
      <c r="F505" s="30"/>
      <c r="G505" s="30"/>
      <c r="H505" s="30"/>
      <c r="I505" s="30"/>
      <c r="J505" s="30"/>
      <c r="K505" s="30"/>
    </row>
    <row r="506" spans="1:11" x14ac:dyDescent="0.2">
      <c r="A506" s="30"/>
      <c r="B506" s="34"/>
      <c r="C506" s="30"/>
      <c r="D506" s="30"/>
      <c r="E506" s="30"/>
      <c r="F506" s="30"/>
      <c r="G506" s="30"/>
      <c r="H506" s="30"/>
      <c r="I506" s="30"/>
      <c r="J506" s="30"/>
      <c r="K506" s="30"/>
    </row>
    <row r="507" spans="1:11" x14ac:dyDescent="0.2">
      <c r="A507" s="30"/>
      <c r="B507" s="34"/>
      <c r="C507" s="30"/>
      <c r="D507" s="30"/>
      <c r="E507" s="30"/>
      <c r="F507" s="30"/>
      <c r="G507" s="30"/>
      <c r="H507" s="30"/>
      <c r="I507" s="30"/>
      <c r="J507" s="30"/>
      <c r="K507" s="30"/>
    </row>
    <row r="508" spans="1:11" x14ac:dyDescent="0.2">
      <c r="A508" s="30"/>
      <c r="B508" s="34"/>
      <c r="C508" s="30"/>
      <c r="D508" s="30"/>
      <c r="E508" s="30"/>
      <c r="F508" s="30"/>
      <c r="G508" s="30"/>
      <c r="H508" s="30"/>
      <c r="I508" s="30"/>
      <c r="J508" s="30"/>
      <c r="K508" s="30"/>
    </row>
    <row r="509" spans="1:11" x14ac:dyDescent="0.2">
      <c r="A509" s="30"/>
      <c r="B509" s="34"/>
      <c r="C509" s="30"/>
      <c r="D509" s="30"/>
      <c r="E509" s="30"/>
      <c r="F509" s="30"/>
      <c r="G509" s="30"/>
      <c r="H509" s="30"/>
      <c r="I509" s="30"/>
      <c r="J509" s="30"/>
      <c r="K509" s="30"/>
    </row>
    <row r="510" spans="1:11" x14ac:dyDescent="0.2">
      <c r="A510" s="30"/>
      <c r="B510" s="34"/>
      <c r="C510" s="30"/>
      <c r="D510" s="30"/>
      <c r="E510" s="30"/>
      <c r="F510" s="30"/>
      <c r="G510" s="30"/>
      <c r="H510" s="30"/>
      <c r="I510" s="30"/>
      <c r="J510" s="30"/>
      <c r="K510" s="30"/>
    </row>
    <row r="511" spans="1:11" x14ac:dyDescent="0.2">
      <c r="A511" s="30"/>
      <c r="B511" s="34"/>
      <c r="C511" s="30"/>
      <c r="D511" s="30"/>
      <c r="E511" s="30"/>
      <c r="F511" s="30"/>
      <c r="G511" s="30"/>
      <c r="H511" s="30"/>
      <c r="I511" s="30"/>
      <c r="J511" s="30"/>
      <c r="K511" s="30"/>
    </row>
    <row r="512" spans="1:11" x14ac:dyDescent="0.2">
      <c r="A512" s="30"/>
      <c r="B512" s="34"/>
      <c r="C512" s="30"/>
      <c r="D512" s="30"/>
      <c r="E512" s="30"/>
      <c r="F512" s="30"/>
      <c r="G512" s="30"/>
      <c r="H512" s="30"/>
      <c r="I512" s="30"/>
      <c r="J512" s="30"/>
      <c r="K512" s="30"/>
    </row>
    <row r="513" spans="1:11" x14ac:dyDescent="0.2">
      <c r="A513" s="30"/>
      <c r="B513" s="34"/>
      <c r="C513" s="30"/>
      <c r="D513" s="30"/>
      <c r="E513" s="30"/>
      <c r="F513" s="30"/>
      <c r="G513" s="30"/>
      <c r="H513" s="30"/>
      <c r="I513" s="30"/>
      <c r="J513" s="30"/>
      <c r="K513" s="30"/>
    </row>
    <row r="514" spans="1:11" x14ac:dyDescent="0.2">
      <c r="A514" s="30"/>
      <c r="B514" s="34"/>
      <c r="C514" s="30"/>
      <c r="D514" s="30"/>
      <c r="E514" s="30"/>
      <c r="F514" s="30"/>
      <c r="G514" s="30"/>
      <c r="H514" s="30"/>
      <c r="I514" s="30"/>
      <c r="J514" s="30"/>
      <c r="K514" s="30"/>
    </row>
    <row r="515" spans="1:11" x14ac:dyDescent="0.2">
      <c r="A515" s="30"/>
      <c r="B515" s="34"/>
      <c r="C515" s="30"/>
      <c r="D515" s="30"/>
      <c r="E515" s="30"/>
      <c r="F515" s="30"/>
      <c r="G515" s="30"/>
      <c r="H515" s="30"/>
      <c r="I515" s="30"/>
      <c r="J515" s="30"/>
      <c r="K515" s="30"/>
    </row>
    <row r="516" spans="1:11" x14ac:dyDescent="0.2">
      <c r="A516" s="30"/>
      <c r="B516" s="34"/>
      <c r="C516" s="30"/>
      <c r="D516" s="30"/>
      <c r="E516" s="30"/>
      <c r="F516" s="30"/>
      <c r="G516" s="30"/>
      <c r="H516" s="30"/>
      <c r="I516" s="30"/>
      <c r="J516" s="30"/>
      <c r="K516" s="30"/>
    </row>
    <row r="517" spans="1:11" x14ac:dyDescent="0.2">
      <c r="A517" s="30"/>
      <c r="B517" s="34"/>
      <c r="C517" s="30"/>
      <c r="D517" s="30"/>
      <c r="E517" s="30"/>
      <c r="F517" s="30"/>
      <c r="G517" s="30"/>
      <c r="H517" s="30"/>
      <c r="I517" s="30"/>
      <c r="J517" s="30"/>
      <c r="K517" s="30"/>
    </row>
    <row r="518" spans="1:11" x14ac:dyDescent="0.2">
      <c r="A518" s="30"/>
      <c r="B518" s="34"/>
      <c r="C518" s="30"/>
      <c r="D518" s="30"/>
      <c r="E518" s="30"/>
      <c r="F518" s="30"/>
      <c r="G518" s="30"/>
      <c r="H518" s="30"/>
      <c r="I518" s="30"/>
      <c r="J518" s="30"/>
      <c r="K518" s="30"/>
    </row>
    <row r="519" spans="1:11" x14ac:dyDescent="0.2">
      <c r="A519" s="30"/>
      <c r="B519" s="34"/>
      <c r="C519" s="30"/>
      <c r="D519" s="30"/>
      <c r="E519" s="30"/>
      <c r="F519" s="30"/>
      <c r="G519" s="30"/>
      <c r="H519" s="30"/>
      <c r="I519" s="30"/>
      <c r="J519" s="30"/>
      <c r="K519" s="30"/>
    </row>
    <row r="520" spans="1:11" x14ac:dyDescent="0.2">
      <c r="A520" s="30"/>
      <c r="B520" s="34"/>
      <c r="C520" s="30"/>
      <c r="D520" s="30"/>
      <c r="E520" s="30"/>
      <c r="F520" s="30"/>
      <c r="G520" s="30"/>
      <c r="H520" s="30"/>
      <c r="I520" s="30"/>
      <c r="J520" s="30"/>
      <c r="K520" s="30"/>
    </row>
    <row r="521" spans="1:11" x14ac:dyDescent="0.2">
      <c r="A521" s="30"/>
      <c r="B521" s="34"/>
      <c r="C521" s="30"/>
      <c r="D521" s="30"/>
      <c r="E521" s="30"/>
      <c r="F521" s="30"/>
      <c r="G521" s="30"/>
      <c r="H521" s="30"/>
      <c r="I521" s="30"/>
      <c r="J521" s="30"/>
      <c r="K521" s="30"/>
    </row>
    <row r="522" spans="1:11" x14ac:dyDescent="0.2">
      <c r="A522" s="30"/>
      <c r="B522" s="34"/>
      <c r="C522" s="30"/>
      <c r="D522" s="30"/>
      <c r="E522" s="30"/>
      <c r="F522" s="30"/>
      <c r="G522" s="30"/>
      <c r="H522" s="30"/>
      <c r="I522" s="30"/>
      <c r="J522" s="30"/>
      <c r="K522" s="30"/>
    </row>
    <row r="523" spans="1:11" x14ac:dyDescent="0.2">
      <c r="A523" s="30"/>
      <c r="B523" s="34"/>
      <c r="C523" s="30"/>
      <c r="D523" s="30"/>
      <c r="E523" s="30"/>
      <c r="F523" s="30"/>
      <c r="G523" s="30"/>
      <c r="H523" s="30"/>
      <c r="I523" s="30"/>
      <c r="J523" s="30"/>
      <c r="K523" s="30"/>
    </row>
    <row r="524" spans="1:11" x14ac:dyDescent="0.2">
      <c r="A524" s="30"/>
      <c r="B524" s="34"/>
      <c r="C524" s="30"/>
      <c r="D524" s="30"/>
      <c r="E524" s="30"/>
      <c r="F524" s="30"/>
      <c r="G524" s="30"/>
      <c r="H524" s="30"/>
      <c r="I524" s="30"/>
      <c r="J524" s="30"/>
      <c r="K524" s="30"/>
    </row>
    <row r="525" spans="1:11" x14ac:dyDescent="0.2">
      <c r="A525" s="30"/>
      <c r="B525" s="34"/>
      <c r="C525" s="30"/>
      <c r="D525" s="30"/>
      <c r="E525" s="30"/>
      <c r="F525" s="30"/>
      <c r="G525" s="30"/>
      <c r="H525" s="30"/>
      <c r="I525" s="30"/>
      <c r="J525" s="30"/>
      <c r="K525" s="30"/>
    </row>
    <row r="526" spans="1:11" x14ac:dyDescent="0.2">
      <c r="A526" s="30"/>
      <c r="B526" s="34"/>
      <c r="C526" s="30"/>
      <c r="D526" s="30"/>
      <c r="E526" s="30"/>
      <c r="F526" s="30"/>
      <c r="G526" s="30"/>
      <c r="H526" s="30"/>
      <c r="I526" s="30"/>
      <c r="J526" s="30"/>
      <c r="K526" s="30"/>
    </row>
    <row r="527" spans="1:11" x14ac:dyDescent="0.2">
      <c r="A527" s="30"/>
      <c r="B527" s="34"/>
      <c r="C527" s="30"/>
      <c r="D527" s="30"/>
      <c r="E527" s="30"/>
      <c r="F527" s="30"/>
      <c r="G527" s="30"/>
      <c r="H527" s="30"/>
      <c r="I527" s="30"/>
      <c r="J527" s="30"/>
      <c r="K527" s="30"/>
    </row>
    <row r="528" spans="1:11" x14ac:dyDescent="0.2">
      <c r="A528" s="30"/>
      <c r="B528" s="34"/>
      <c r="C528" s="30"/>
      <c r="D528" s="30"/>
      <c r="E528" s="30"/>
      <c r="F528" s="30"/>
      <c r="G528" s="30"/>
      <c r="H528" s="30"/>
      <c r="I528" s="30"/>
      <c r="J528" s="30"/>
      <c r="K528" s="30"/>
    </row>
    <row r="529" spans="1:11" x14ac:dyDescent="0.2">
      <c r="A529" s="30"/>
      <c r="B529" s="34"/>
      <c r="C529" s="30"/>
      <c r="D529" s="30"/>
      <c r="E529" s="30"/>
      <c r="F529" s="30"/>
      <c r="G529" s="30"/>
      <c r="H529" s="30"/>
      <c r="I529" s="30"/>
      <c r="J529" s="30"/>
      <c r="K529" s="30"/>
    </row>
    <row r="530" spans="1:11" x14ac:dyDescent="0.2">
      <c r="A530" s="30"/>
      <c r="B530" s="34"/>
      <c r="C530" s="30"/>
      <c r="D530" s="30"/>
      <c r="E530" s="30"/>
      <c r="F530" s="30"/>
      <c r="G530" s="30"/>
      <c r="H530" s="30"/>
      <c r="I530" s="30"/>
      <c r="J530" s="30"/>
      <c r="K530" s="30"/>
    </row>
    <row r="531" spans="1:11" x14ac:dyDescent="0.2">
      <c r="A531" s="30"/>
      <c r="B531" s="34"/>
      <c r="C531" s="30"/>
      <c r="D531" s="30"/>
      <c r="E531" s="30"/>
      <c r="F531" s="30"/>
      <c r="G531" s="30"/>
      <c r="H531" s="30"/>
      <c r="I531" s="30"/>
      <c r="J531" s="30"/>
      <c r="K531" s="30"/>
    </row>
    <row r="532" spans="1:11" x14ac:dyDescent="0.2">
      <c r="A532" s="30"/>
      <c r="B532" s="34"/>
      <c r="C532" s="30"/>
      <c r="D532" s="30"/>
      <c r="E532" s="30"/>
      <c r="F532" s="30"/>
      <c r="G532" s="30"/>
      <c r="H532" s="30"/>
      <c r="I532" s="30"/>
      <c r="J532" s="30"/>
      <c r="K532" s="30"/>
    </row>
    <row r="533" spans="1:11" x14ac:dyDescent="0.2">
      <c r="A533" s="30"/>
      <c r="B533" s="34"/>
      <c r="C533" s="30"/>
      <c r="D533" s="30"/>
      <c r="E533" s="30"/>
      <c r="F533" s="30"/>
      <c r="G533" s="30"/>
      <c r="H533" s="30"/>
      <c r="I533" s="30"/>
      <c r="J533" s="30"/>
      <c r="K533" s="30"/>
    </row>
    <row r="534" spans="1:11" x14ac:dyDescent="0.2">
      <c r="A534" s="30"/>
      <c r="B534" s="34"/>
      <c r="C534" s="30"/>
      <c r="D534" s="30"/>
      <c r="E534" s="30"/>
      <c r="F534" s="30"/>
      <c r="G534" s="30"/>
      <c r="H534" s="30"/>
      <c r="I534" s="30"/>
      <c r="J534" s="30"/>
      <c r="K534" s="30"/>
    </row>
    <row r="535" spans="1:11" x14ac:dyDescent="0.2">
      <c r="A535" s="30"/>
      <c r="B535" s="34"/>
      <c r="C535" s="30"/>
      <c r="D535" s="30"/>
      <c r="E535" s="30"/>
      <c r="F535" s="30"/>
      <c r="G535" s="30"/>
      <c r="H535" s="30"/>
      <c r="I535" s="30"/>
      <c r="J535" s="30"/>
      <c r="K535" s="30"/>
    </row>
    <row r="536" spans="1:11" x14ac:dyDescent="0.2">
      <c r="A536" s="30"/>
      <c r="B536" s="34"/>
      <c r="C536" s="30"/>
      <c r="D536" s="30"/>
      <c r="E536" s="30"/>
      <c r="F536" s="30"/>
      <c r="G536" s="30"/>
      <c r="H536" s="30"/>
      <c r="I536" s="30"/>
      <c r="J536" s="30"/>
      <c r="K536" s="30"/>
    </row>
    <row r="537" spans="1:11" x14ac:dyDescent="0.2">
      <c r="A537" s="30"/>
      <c r="B537" s="34"/>
      <c r="C537" s="30"/>
      <c r="D537" s="30"/>
      <c r="E537" s="30"/>
      <c r="F537" s="30"/>
      <c r="G537" s="30"/>
      <c r="H537" s="30"/>
      <c r="I537" s="30"/>
      <c r="J537" s="30"/>
      <c r="K537" s="30"/>
    </row>
    <row r="538" spans="1:11" x14ac:dyDescent="0.2">
      <c r="A538" s="30"/>
      <c r="B538" s="34"/>
      <c r="C538" s="30"/>
      <c r="D538" s="30"/>
      <c r="E538" s="30"/>
      <c r="F538" s="30"/>
      <c r="G538" s="30"/>
      <c r="H538" s="30"/>
      <c r="I538" s="30"/>
      <c r="J538" s="30"/>
      <c r="K538" s="30"/>
    </row>
    <row r="539" spans="1:11" x14ac:dyDescent="0.2">
      <c r="A539" s="30"/>
      <c r="B539" s="34"/>
      <c r="C539" s="30"/>
      <c r="D539" s="30"/>
      <c r="E539" s="30"/>
      <c r="F539" s="30"/>
      <c r="G539" s="30"/>
      <c r="H539" s="30"/>
      <c r="I539" s="30"/>
      <c r="J539" s="30"/>
      <c r="K539" s="30"/>
    </row>
    <row r="540" spans="1:11" x14ac:dyDescent="0.2">
      <c r="A540" s="30"/>
      <c r="B540" s="34"/>
      <c r="C540" s="30"/>
      <c r="D540" s="30"/>
      <c r="E540" s="30"/>
      <c r="F540" s="30"/>
      <c r="G540" s="30"/>
      <c r="H540" s="30"/>
      <c r="I540" s="30"/>
      <c r="J540" s="30"/>
      <c r="K540" s="30"/>
    </row>
    <row r="541" spans="1:11" x14ac:dyDescent="0.2">
      <c r="A541" s="30"/>
      <c r="B541" s="34"/>
      <c r="C541" s="30"/>
      <c r="D541" s="30"/>
      <c r="E541" s="30"/>
      <c r="F541" s="30"/>
      <c r="G541" s="30"/>
      <c r="H541" s="30"/>
      <c r="I541" s="30"/>
      <c r="J541" s="30"/>
      <c r="K541" s="30"/>
    </row>
    <row r="542" spans="1:11" x14ac:dyDescent="0.2">
      <c r="A542" s="30"/>
      <c r="B542" s="34"/>
      <c r="C542" s="30"/>
      <c r="D542" s="30"/>
      <c r="E542" s="30"/>
      <c r="F542" s="30"/>
      <c r="G542" s="30"/>
      <c r="H542" s="30"/>
      <c r="I542" s="30"/>
      <c r="J542" s="30"/>
      <c r="K542" s="30"/>
    </row>
    <row r="543" spans="1:11" x14ac:dyDescent="0.2">
      <c r="A543" s="30"/>
      <c r="B543" s="34"/>
      <c r="C543" s="30"/>
      <c r="D543" s="30"/>
      <c r="E543" s="30"/>
      <c r="F543" s="30"/>
      <c r="G543" s="30"/>
      <c r="H543" s="30"/>
      <c r="I543" s="30"/>
      <c r="J543" s="30"/>
      <c r="K543" s="30"/>
    </row>
    <row r="544" spans="1:11" x14ac:dyDescent="0.2">
      <c r="A544" s="30"/>
      <c r="B544" s="34"/>
      <c r="C544" s="30"/>
      <c r="D544" s="30"/>
      <c r="E544" s="30"/>
      <c r="F544" s="30"/>
      <c r="G544" s="30"/>
      <c r="H544" s="30"/>
      <c r="I544" s="30"/>
      <c r="J544" s="30"/>
      <c r="K544" s="30"/>
    </row>
    <row r="545" spans="1:11" x14ac:dyDescent="0.2">
      <c r="A545" s="30"/>
      <c r="B545" s="34"/>
      <c r="C545" s="30"/>
      <c r="D545" s="30"/>
      <c r="E545" s="30"/>
      <c r="F545" s="30"/>
      <c r="G545" s="30"/>
      <c r="H545" s="30"/>
      <c r="I545" s="30"/>
      <c r="J545" s="30"/>
      <c r="K545" s="30"/>
    </row>
    <row r="546" spans="1:11" x14ac:dyDescent="0.2">
      <c r="A546" s="30"/>
      <c r="B546" s="34"/>
      <c r="C546" s="30"/>
      <c r="D546" s="30"/>
      <c r="E546" s="30"/>
      <c r="F546" s="30"/>
      <c r="G546" s="30"/>
      <c r="H546" s="30"/>
      <c r="I546" s="30"/>
      <c r="J546" s="30"/>
      <c r="K546" s="30"/>
    </row>
    <row r="547" spans="1:11" x14ac:dyDescent="0.2">
      <c r="A547" s="30"/>
      <c r="B547" s="34"/>
      <c r="C547" s="30"/>
      <c r="D547" s="30"/>
      <c r="E547" s="30"/>
      <c r="F547" s="30"/>
      <c r="G547" s="30"/>
      <c r="H547" s="30"/>
      <c r="I547" s="30"/>
      <c r="J547" s="30"/>
      <c r="K547" s="30"/>
    </row>
    <row r="548" spans="1:11" x14ac:dyDescent="0.2">
      <c r="A548" s="30"/>
      <c r="B548" s="34"/>
      <c r="C548" s="30"/>
      <c r="D548" s="30"/>
      <c r="E548" s="30"/>
      <c r="F548" s="30"/>
      <c r="G548" s="30"/>
      <c r="H548" s="30"/>
      <c r="I548" s="30"/>
      <c r="J548" s="30"/>
      <c r="K548" s="30"/>
    </row>
    <row r="549" spans="1:11" x14ac:dyDescent="0.2">
      <c r="A549" s="30"/>
      <c r="B549" s="34"/>
      <c r="C549" s="30"/>
      <c r="D549" s="30"/>
      <c r="E549" s="30"/>
      <c r="F549" s="30"/>
      <c r="G549" s="30"/>
      <c r="H549" s="30"/>
      <c r="I549" s="30"/>
      <c r="J549" s="30"/>
      <c r="K549" s="30"/>
    </row>
    <row r="550" spans="1:11" x14ac:dyDescent="0.2">
      <c r="A550" s="30"/>
      <c r="B550" s="34"/>
      <c r="C550" s="30"/>
      <c r="D550" s="30"/>
      <c r="E550" s="30"/>
      <c r="F550" s="30"/>
      <c r="G550" s="30"/>
      <c r="H550" s="30"/>
      <c r="I550" s="30"/>
      <c r="J550" s="30"/>
      <c r="K550" s="30"/>
    </row>
    <row r="551" spans="1:11" x14ac:dyDescent="0.2">
      <c r="A551" s="30"/>
      <c r="B551" s="34"/>
      <c r="C551" s="30"/>
      <c r="D551" s="30"/>
      <c r="E551" s="30"/>
      <c r="F551" s="30"/>
      <c r="G551" s="30"/>
      <c r="H551" s="30"/>
      <c r="I551" s="30"/>
      <c r="J551" s="30"/>
      <c r="K551" s="30"/>
    </row>
    <row r="552" spans="1:11" x14ac:dyDescent="0.2">
      <c r="A552" s="30"/>
      <c r="B552" s="34"/>
      <c r="C552" s="30"/>
      <c r="D552" s="30"/>
      <c r="E552" s="30"/>
      <c r="F552" s="30"/>
      <c r="G552" s="30"/>
      <c r="H552" s="30"/>
      <c r="I552" s="30"/>
      <c r="J552" s="30"/>
      <c r="K552" s="30"/>
    </row>
    <row r="553" spans="1:11" x14ac:dyDescent="0.2">
      <c r="A553" s="30"/>
      <c r="B553" s="34"/>
      <c r="C553" s="30"/>
      <c r="D553" s="30"/>
      <c r="E553" s="30"/>
      <c r="F553" s="30"/>
      <c r="G553" s="30"/>
      <c r="H553" s="30"/>
      <c r="I553" s="30"/>
      <c r="J553" s="30"/>
      <c r="K553" s="30"/>
    </row>
    <row r="554" spans="1:11" x14ac:dyDescent="0.2">
      <c r="A554" s="30"/>
      <c r="B554" s="34"/>
      <c r="C554" s="30"/>
      <c r="D554" s="30"/>
      <c r="E554" s="30"/>
      <c r="F554" s="30"/>
      <c r="G554" s="30"/>
      <c r="H554" s="30"/>
      <c r="I554" s="30"/>
      <c r="J554" s="30"/>
      <c r="K554" s="30"/>
    </row>
    <row r="555" spans="1:11" x14ac:dyDescent="0.2">
      <c r="A555" s="30"/>
      <c r="B555" s="34"/>
      <c r="C555" s="30"/>
      <c r="D555" s="30"/>
      <c r="E555" s="30"/>
      <c r="F555" s="30"/>
      <c r="G555" s="30"/>
      <c r="H555" s="30"/>
      <c r="I555" s="30"/>
      <c r="J555" s="30"/>
      <c r="K555" s="30"/>
    </row>
    <row r="556" spans="1:11" x14ac:dyDescent="0.2">
      <c r="A556" s="30"/>
      <c r="B556" s="34"/>
      <c r="C556" s="30"/>
      <c r="D556" s="30"/>
      <c r="E556" s="30"/>
      <c r="F556" s="30"/>
      <c r="G556" s="30"/>
      <c r="H556" s="30"/>
      <c r="I556" s="30"/>
      <c r="J556" s="30"/>
      <c r="K556" s="30"/>
    </row>
    <row r="557" spans="1:11" x14ac:dyDescent="0.2">
      <c r="A557" s="30"/>
      <c r="B557" s="34"/>
      <c r="C557" s="30"/>
      <c r="D557" s="30"/>
      <c r="E557" s="30"/>
      <c r="F557" s="30"/>
      <c r="G557" s="30"/>
      <c r="H557" s="30"/>
      <c r="I557" s="30"/>
      <c r="J557" s="30"/>
      <c r="K557" s="30"/>
    </row>
    <row r="558" spans="1:11" x14ac:dyDescent="0.2">
      <c r="A558" s="30"/>
      <c r="B558" s="34"/>
      <c r="C558" s="30"/>
      <c r="D558" s="30"/>
      <c r="E558" s="30"/>
      <c r="F558" s="30"/>
      <c r="G558" s="30"/>
      <c r="H558" s="30"/>
      <c r="I558" s="30"/>
      <c r="J558" s="30"/>
      <c r="K558" s="30"/>
    </row>
    <row r="559" spans="1:11" x14ac:dyDescent="0.2">
      <c r="A559" s="30"/>
      <c r="B559" s="34"/>
      <c r="C559" s="30"/>
      <c r="D559" s="30"/>
      <c r="E559" s="30"/>
      <c r="F559" s="30"/>
      <c r="G559" s="30"/>
      <c r="H559" s="30"/>
      <c r="I559" s="30"/>
      <c r="J559" s="30"/>
      <c r="K559" s="30"/>
    </row>
    <row r="560" spans="1:11" x14ac:dyDescent="0.2">
      <c r="A560" s="30"/>
      <c r="B560" s="34"/>
      <c r="C560" s="30"/>
      <c r="D560" s="30"/>
      <c r="E560" s="30"/>
      <c r="F560" s="30"/>
      <c r="G560" s="30"/>
      <c r="H560" s="30"/>
      <c r="I560" s="30"/>
      <c r="J560" s="30"/>
      <c r="K560" s="30"/>
    </row>
    <row r="561" spans="1:11" x14ac:dyDescent="0.2">
      <c r="A561" s="30"/>
      <c r="B561" s="34"/>
      <c r="C561" s="30"/>
      <c r="D561" s="30"/>
      <c r="E561" s="30"/>
      <c r="F561" s="30"/>
      <c r="G561" s="30"/>
      <c r="H561" s="30"/>
      <c r="I561" s="30"/>
      <c r="J561" s="30"/>
      <c r="K561" s="30"/>
    </row>
    <row r="562" spans="1:11" x14ac:dyDescent="0.2">
      <c r="A562" s="30"/>
      <c r="B562" s="34"/>
      <c r="C562" s="30"/>
      <c r="D562" s="30"/>
      <c r="E562" s="30"/>
      <c r="F562" s="30"/>
      <c r="G562" s="30"/>
      <c r="H562" s="30"/>
      <c r="I562" s="30"/>
      <c r="J562" s="30"/>
      <c r="K562" s="30"/>
    </row>
    <row r="563" spans="1:11" x14ac:dyDescent="0.2">
      <c r="A563" s="30"/>
      <c r="B563" s="34"/>
      <c r="C563" s="30"/>
      <c r="D563" s="30"/>
      <c r="E563" s="30"/>
      <c r="F563" s="30"/>
      <c r="G563" s="30"/>
      <c r="H563" s="30"/>
      <c r="I563" s="30"/>
      <c r="J563" s="30"/>
      <c r="K563" s="30"/>
    </row>
    <row r="564" spans="1:11" x14ac:dyDescent="0.2">
      <c r="A564" s="30"/>
      <c r="B564" s="34"/>
      <c r="C564" s="30"/>
      <c r="D564" s="30"/>
      <c r="E564" s="30"/>
      <c r="F564" s="30"/>
      <c r="G564" s="30"/>
      <c r="H564" s="30"/>
      <c r="I564" s="30"/>
      <c r="J564" s="30"/>
      <c r="K564" s="30"/>
    </row>
    <row r="565" spans="1:11" x14ac:dyDescent="0.2">
      <c r="A565" s="30"/>
      <c r="B565" s="34"/>
      <c r="C565" s="30"/>
      <c r="D565" s="30"/>
      <c r="E565" s="30"/>
      <c r="F565" s="30"/>
      <c r="G565" s="30"/>
      <c r="H565" s="30"/>
      <c r="I565" s="30"/>
      <c r="J565" s="30"/>
      <c r="K565" s="30"/>
    </row>
    <row r="566" spans="1:11" x14ac:dyDescent="0.2">
      <c r="A566" s="30"/>
      <c r="B566" s="34"/>
      <c r="C566" s="30"/>
      <c r="D566" s="30"/>
      <c r="E566" s="30"/>
      <c r="F566" s="30"/>
      <c r="G566" s="30"/>
      <c r="H566" s="30"/>
      <c r="I566" s="30"/>
      <c r="J566" s="30"/>
      <c r="K566" s="30"/>
    </row>
    <row r="567" spans="1:11" x14ac:dyDescent="0.2">
      <c r="A567" s="30"/>
      <c r="B567" s="34"/>
      <c r="C567" s="30"/>
      <c r="D567" s="30"/>
      <c r="E567" s="30"/>
      <c r="F567" s="30"/>
      <c r="G567" s="30"/>
      <c r="H567" s="30"/>
      <c r="I567" s="30"/>
      <c r="J567" s="30"/>
      <c r="K567" s="30"/>
    </row>
    <row r="568" spans="1:11" x14ac:dyDescent="0.2">
      <c r="A568" s="30"/>
      <c r="B568" s="34"/>
      <c r="C568" s="30"/>
      <c r="D568" s="30"/>
      <c r="E568" s="30"/>
      <c r="F568" s="30"/>
      <c r="G568" s="30"/>
      <c r="H568" s="30"/>
      <c r="I568" s="30"/>
      <c r="J568" s="30"/>
      <c r="K568" s="30"/>
    </row>
    <row r="569" spans="1:11" x14ac:dyDescent="0.2">
      <c r="A569" s="30"/>
      <c r="B569" s="34"/>
      <c r="C569" s="30"/>
      <c r="D569" s="30"/>
      <c r="E569" s="30"/>
      <c r="F569" s="30"/>
      <c r="G569" s="30"/>
      <c r="H569" s="30"/>
      <c r="I569" s="30"/>
      <c r="J569" s="30"/>
      <c r="K569" s="30"/>
    </row>
    <row r="570" spans="1:11" x14ac:dyDescent="0.2">
      <c r="A570" s="30"/>
      <c r="B570" s="34"/>
      <c r="C570" s="30"/>
      <c r="D570" s="30"/>
      <c r="E570" s="30"/>
      <c r="F570" s="30"/>
      <c r="G570" s="30"/>
      <c r="H570" s="30"/>
      <c r="I570" s="30"/>
      <c r="J570" s="30"/>
      <c r="K570" s="30"/>
    </row>
    <row r="571" spans="1:11" x14ac:dyDescent="0.2">
      <c r="A571" s="30"/>
      <c r="B571" s="34"/>
      <c r="C571" s="30"/>
      <c r="D571" s="30"/>
      <c r="E571" s="30"/>
      <c r="F571" s="30"/>
      <c r="G571" s="30"/>
      <c r="H571" s="30"/>
      <c r="I571" s="30"/>
      <c r="J571" s="30"/>
      <c r="K571" s="30"/>
    </row>
    <row r="572" spans="1:11" x14ac:dyDescent="0.2">
      <c r="A572" s="30"/>
      <c r="B572" s="34"/>
      <c r="C572" s="30"/>
      <c r="D572" s="30"/>
      <c r="E572" s="30"/>
      <c r="F572" s="30"/>
      <c r="G572" s="30"/>
      <c r="H572" s="30"/>
      <c r="I572" s="30"/>
      <c r="J572" s="30"/>
      <c r="K572" s="30"/>
    </row>
    <row r="573" spans="1:11" x14ac:dyDescent="0.2">
      <c r="A573" s="30"/>
      <c r="B573" s="34"/>
      <c r="C573" s="30"/>
      <c r="D573" s="30"/>
      <c r="E573" s="30"/>
      <c r="F573" s="30"/>
      <c r="G573" s="30"/>
      <c r="H573" s="30"/>
      <c r="I573" s="30"/>
      <c r="J573" s="30"/>
      <c r="K573" s="30"/>
    </row>
    <row r="574" spans="1:11" x14ac:dyDescent="0.2">
      <c r="A574" s="30"/>
      <c r="B574" s="34"/>
      <c r="C574" s="30"/>
      <c r="D574" s="30"/>
      <c r="E574" s="30"/>
      <c r="F574" s="30"/>
      <c r="G574" s="30"/>
      <c r="H574" s="30"/>
      <c r="I574" s="30"/>
      <c r="J574" s="30"/>
      <c r="K574" s="30"/>
    </row>
    <row r="575" spans="1:11" x14ac:dyDescent="0.2">
      <c r="A575" s="30"/>
      <c r="B575" s="34"/>
      <c r="C575" s="30"/>
      <c r="D575" s="30"/>
      <c r="E575" s="30"/>
      <c r="F575" s="30"/>
      <c r="G575" s="30"/>
      <c r="H575" s="30"/>
      <c r="I575" s="30"/>
      <c r="J575" s="30"/>
      <c r="K575" s="30"/>
    </row>
    <row r="576" spans="1:11" x14ac:dyDescent="0.2">
      <c r="A576" s="30"/>
      <c r="B576" s="34"/>
      <c r="C576" s="30"/>
      <c r="D576" s="30"/>
      <c r="E576" s="30"/>
      <c r="F576" s="30"/>
      <c r="G576" s="30"/>
      <c r="H576" s="30"/>
      <c r="I576" s="30"/>
      <c r="J576" s="30"/>
      <c r="K576" s="30"/>
    </row>
    <row r="577" spans="1:11" x14ac:dyDescent="0.2">
      <c r="A577" s="30"/>
      <c r="B577" s="34"/>
      <c r="C577" s="30"/>
      <c r="D577" s="30"/>
      <c r="E577" s="30"/>
      <c r="F577" s="30"/>
      <c r="G577" s="30"/>
      <c r="H577" s="30"/>
      <c r="I577" s="30"/>
      <c r="J577" s="30"/>
      <c r="K577" s="30"/>
    </row>
    <row r="578" spans="1:11" x14ac:dyDescent="0.2">
      <c r="A578" s="30"/>
      <c r="B578" s="34"/>
      <c r="C578" s="30"/>
      <c r="D578" s="30"/>
      <c r="E578" s="30"/>
      <c r="F578" s="30"/>
      <c r="G578" s="30"/>
      <c r="H578" s="30"/>
      <c r="I578" s="30"/>
      <c r="J578" s="30"/>
      <c r="K578" s="30"/>
    </row>
    <row r="579" spans="1:11" x14ac:dyDescent="0.2">
      <c r="A579" s="30"/>
      <c r="B579" s="34"/>
      <c r="C579" s="30"/>
      <c r="D579" s="30"/>
      <c r="E579" s="30"/>
      <c r="F579" s="30"/>
      <c r="G579" s="30"/>
      <c r="H579" s="30"/>
      <c r="I579" s="30"/>
      <c r="J579" s="30"/>
      <c r="K579" s="30"/>
    </row>
    <row r="580" spans="1:11" x14ac:dyDescent="0.2">
      <c r="A580" s="30"/>
      <c r="B580" s="34"/>
      <c r="C580" s="30"/>
      <c r="D580" s="30"/>
      <c r="E580" s="30"/>
      <c r="F580" s="30"/>
      <c r="G580" s="30"/>
      <c r="H580" s="30"/>
      <c r="I580" s="30"/>
      <c r="J580" s="30"/>
      <c r="K580" s="30"/>
    </row>
    <row r="581" spans="1:11" x14ac:dyDescent="0.2">
      <c r="A581" s="30"/>
      <c r="B581" s="34"/>
      <c r="C581" s="30"/>
      <c r="D581" s="30"/>
      <c r="E581" s="30"/>
      <c r="F581" s="30"/>
      <c r="G581" s="30"/>
      <c r="H581" s="30"/>
      <c r="I581" s="30"/>
      <c r="J581" s="30"/>
      <c r="K581" s="30"/>
    </row>
  </sheetData>
  <mergeCells count="37">
    <mergeCell ref="A287:K287"/>
    <mergeCell ref="A288:K288"/>
    <mergeCell ref="A290:K290"/>
    <mergeCell ref="A1:K1"/>
    <mergeCell ref="A3:K3"/>
    <mergeCell ref="A4:K4"/>
    <mergeCell ref="A14:B14"/>
    <mergeCell ref="J14:K14"/>
    <mergeCell ref="A5:K5"/>
    <mergeCell ref="A6:K6"/>
    <mergeCell ref="A7:K7"/>
    <mergeCell ref="A10:K10"/>
    <mergeCell ref="A11:K13"/>
    <mergeCell ref="A2:K2"/>
    <mergeCell ref="F14:I14"/>
    <mergeCell ref="A8:K8"/>
    <mergeCell ref="A9:K9"/>
    <mergeCell ref="A92:B92"/>
    <mergeCell ref="A296:K296"/>
    <mergeCell ref="A291:K291"/>
    <mergeCell ref="A292:B292"/>
    <mergeCell ref="A293:B293"/>
    <mergeCell ref="A294:B294"/>
    <mergeCell ref="A295:K295"/>
    <mergeCell ref="A245:K245"/>
    <mergeCell ref="A246:B246"/>
    <mergeCell ref="F246:I246"/>
    <mergeCell ref="J246:K246"/>
    <mergeCell ref="A161:B161"/>
    <mergeCell ref="F161:I161"/>
    <mergeCell ref="J161:K161"/>
    <mergeCell ref="A289:K289"/>
    <mergeCell ref="A16:B16"/>
    <mergeCell ref="A89:K89"/>
    <mergeCell ref="A90:B90"/>
    <mergeCell ref="J90:K90"/>
    <mergeCell ref="F90:I90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&amp;C&amp;P</oddFooter>
  </headerFooter>
  <rowBreaks count="6" manualBreakCount="6">
    <brk id="43" max="10" man="1"/>
    <brk id="99" max="10" man="1"/>
    <brk id="154" max="10" man="1"/>
    <brk id="206" max="10" man="1"/>
    <brk id="257" max="10" man="1"/>
    <brk id="297" max="10" man="1"/>
  </rowBreaks>
  <colBreaks count="1" manualBreakCount="1">
    <brk id="11" max="1048575" man="1"/>
  </colBreaks>
  <ignoredErrors>
    <ignoredError sqref="C67:I67 D164 D206 D213 C217:I217 D73:I73" formula="1"/>
    <ignoredError sqref="J188:K1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Plan 2024.</vt:lpstr>
      <vt:lpstr>'Plan 2024.'!Ispis_naslova</vt:lpstr>
      <vt:lpstr>'Plan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AB</dc:creator>
  <cp:lastModifiedBy>Antonija AB</cp:lastModifiedBy>
  <cp:lastPrinted>2024-11-21T08:56:58Z</cp:lastPrinted>
  <dcterms:created xsi:type="dcterms:W3CDTF">2021-11-15T09:26:47Z</dcterms:created>
  <dcterms:modified xsi:type="dcterms:W3CDTF">2024-11-21T11:08:40Z</dcterms:modified>
</cp:coreProperties>
</file>