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4820" tabRatio="878" activeTab="2"/>
  </bookViews>
  <sheets>
    <sheet name="00. Opći uvjeti " sheetId="135" r:id="rId1"/>
    <sheet name="01. Rekapitulacija" sheetId="140" r:id="rId2"/>
    <sheet name="02. Solarna punionica " sheetId="32" r:id="rId3"/>
  </sheets>
  <externalReferences>
    <externalReference r:id="rId4"/>
    <externalReference r:id="rId5"/>
  </externalReferences>
  <definedNames>
    <definedName name="_xlnm._FilterDatabase" localSheetId="0" hidden="1">'00. Opći uvjeti '!$A$3:$A$3</definedName>
    <definedName name="_xlnm._FilterDatabase" localSheetId="2" hidden="1">'02. Solarna punionica '!$A$3:$F$3</definedName>
    <definedName name="POPUST">[1]FAKTORI!$B$2</definedName>
    <definedName name="_xlnm.Print_Area" localSheetId="0">'00. Opći uvjeti '!$A$1:$A$33</definedName>
    <definedName name="_xlnm.Print_Area" localSheetId="1">'01. Rekapitulacija'!$A$1:$F$21</definedName>
    <definedName name="_xlnm.Print_Area" localSheetId="2">'02. Solarna punionica '!$A$1:$F$103</definedName>
    <definedName name="_xlnm.Print_Titles" localSheetId="0">'00. Opći uvjeti '!$1:$3</definedName>
    <definedName name="_xlnm.Print_Titles" localSheetId="1">'01. Rekapitulacija'!$1:$1</definedName>
    <definedName name="_xlnm.Print_Titles" localSheetId="2">'02. Solarna punionica '!$1:$3</definedName>
    <definedName name="REALIZACIJA_1997">'[2]Osn-Pod'!$E$5</definedName>
  </definedNames>
  <calcPr calcId="145621"/>
</workbook>
</file>

<file path=xl/calcChain.xml><?xml version="1.0" encoding="utf-8"?>
<calcChain xmlns="http://schemas.openxmlformats.org/spreadsheetml/2006/main">
  <c r="F11" i="32" l="1"/>
  <c r="F61" i="32"/>
  <c r="F60" i="32"/>
  <c r="F28" i="32" l="1"/>
  <c r="F9" i="32"/>
  <c r="F21" i="32"/>
  <c r="F30" i="32"/>
  <c r="F48" i="32"/>
  <c r="F49" i="32"/>
  <c r="F57" i="32"/>
  <c r="F58" i="32"/>
  <c r="F71" i="32"/>
  <c r="F13" i="32"/>
  <c r="F22" i="32"/>
  <c r="F23" i="32"/>
  <c r="F31" i="32"/>
  <c r="F40" i="32"/>
  <c r="F41" i="32"/>
  <c r="F43" i="32"/>
  <c r="F44" i="32"/>
  <c r="F51" i="32"/>
  <c r="F52" i="32"/>
  <c r="F59" i="32"/>
  <c r="F67" i="32"/>
  <c r="F68" i="32"/>
  <c r="F77" i="32"/>
  <c r="F87" i="32"/>
  <c r="F93" i="32"/>
  <c r="F100" i="32"/>
  <c r="F102" i="32" s="1"/>
  <c r="F17" i="140" s="1"/>
  <c r="F32" i="32"/>
  <c r="F12" i="32"/>
  <c r="F10" i="32"/>
  <c r="F24" i="32"/>
  <c r="F29" i="32"/>
  <c r="F46" i="32"/>
  <c r="F38" i="32"/>
  <c r="F94" i="32"/>
  <c r="F79" i="32"/>
  <c r="F78" i="32"/>
  <c r="F69" i="32"/>
  <c r="F70" i="32"/>
  <c r="F54" i="32"/>
  <c r="F47" i="32"/>
  <c r="F25" i="32"/>
  <c r="F26" i="32"/>
  <c r="F27" i="32"/>
  <c r="F42" i="32"/>
  <c r="F45" i="32"/>
  <c r="F50" i="32"/>
  <c r="F55" i="32"/>
  <c r="F56" i="32"/>
  <c r="F39" i="32"/>
  <c r="F34" i="32" l="1"/>
  <c r="F7" i="140" s="1"/>
  <c r="F15" i="32"/>
  <c r="F5" i="140" s="1"/>
  <c r="F96" i="32"/>
  <c r="F83" i="32"/>
  <c r="F13" i="140" s="1"/>
  <c r="F73" i="32"/>
  <c r="F11" i="140" s="1"/>
  <c r="F63" i="32"/>
  <c r="F9" i="140" s="1"/>
  <c r="F15" i="140" l="1"/>
  <c r="F19" i="140" s="1"/>
</calcChain>
</file>

<file path=xl/sharedStrings.xml><?xml version="1.0" encoding="utf-8"?>
<sst xmlns="http://schemas.openxmlformats.org/spreadsheetml/2006/main" count="250" uniqueCount="178">
  <si>
    <t>NAPOMENE:
- TROŠKOVNIK JE IZRAĐEN NA OSNOVU GLAVNOG PROJEKTA</t>
  </si>
  <si>
    <t>UKUPNO DOKUMENTACIJA</t>
  </si>
  <si>
    <t>01.</t>
  </si>
  <si>
    <t>opis stavke</t>
  </si>
  <si>
    <t>količina</t>
  </si>
  <si>
    <t>ukupno</t>
  </si>
  <si>
    <t>jed.     mj.</t>
  </si>
  <si>
    <t xml:space="preserve">jed. cijena </t>
  </si>
  <si>
    <t>0. OPĆI UVJETI IZVOĐENJA</t>
  </si>
  <si>
    <t>OSTALI RADOVI</t>
  </si>
  <si>
    <t>Izvoditelj je prije sastavljanja ponude obvezan detaljno proučiti svu ponudbenu dokumentaciju, te opće uvjete, opise i količine radova u troškovniku.
U zasebnoj stavci svake od grupa radova potrebno je nuditi i tekstualno obrazložiti dodatne radove / materijale koji nisu predviđeni stavkama troškovnika predmetne grupe radova, a odnosi se na:
- dodatne troškove nastale kao posljedica specifičnosti nuđenih materijala, proizvoda i radova od strane izvođača
- ustanovljene razlike u količinama.
Dodatni radovi neće se prihvatiti kao valjani ukoliko nisu navedeni sa obrazloženjem Izvoditelja, a kao sastavni dio ponude.</t>
  </si>
  <si>
    <t>stavka</t>
  </si>
  <si>
    <t>kom</t>
  </si>
  <si>
    <t>01.01.</t>
  </si>
  <si>
    <t>01.02.</t>
  </si>
  <si>
    <t>NAPOMENE:
A) U svemu se pridržavati
- 00. Općih uvjeta izvođenja i
B) U slučaju odstupanja opisa stavke od navedenih općih uvjeta primjenjuje se opis iz stavke.</t>
  </si>
  <si>
    <t>m</t>
  </si>
  <si>
    <t>kompl.</t>
  </si>
  <si>
    <t>DOKUMENTACIJA</t>
  </si>
  <si>
    <t>(Raspored trošila, jednopolne sheme …)</t>
  </si>
  <si>
    <t xml:space="preserve">Dokumentacija mora biti u papirnom obliku </t>
  </si>
  <si>
    <t>i digitalnom obliku.</t>
  </si>
  <si>
    <t>01.03.</t>
  </si>
  <si>
    <t>01.04.</t>
  </si>
  <si>
    <t>01.05.</t>
  </si>
  <si>
    <t>Dobava, montaža, spajanje i ispitivanje.</t>
  </si>
  <si>
    <t>01.06.</t>
  </si>
  <si>
    <t>01.07.</t>
  </si>
  <si>
    <t>U cijenu ukalkulirati sav potreban spojni, montažni, pridržni i ostali materijal potreban za potpuno funkcioniranje.</t>
  </si>
  <si>
    <t xml:space="preserve">Za sve eventualne primjedbe u pogledu troškovnika, obratiti se prije davanja ponude projektantu. </t>
  </si>
  <si>
    <t>Izvoditelj je dužan uskladiti projektnu dokumentaciju sa stvarno izvedenim stanjem, te istu s izmjenama isporučiti investitoru u 1 primjerku.</t>
  </si>
  <si>
    <t>Sječenje kabela izvesti na licu mjesta nakon izmjerene stvarne dužine trase (posebno se to odnosi na kabele većih presjeka).</t>
  </si>
  <si>
    <t>Tekstove natpisnih pločica treba usaglasiti s projektantom.</t>
  </si>
  <si>
    <t>Oznake razdjelnika izvesti na plastičnoj graviranoj pločici, kao i sve natpise na vratima.</t>
  </si>
  <si>
    <t>Sve kabele označiti na oba kraja.</t>
  </si>
  <si>
    <t>Prije izvođenja elektroinstalacije obvezno izvršiti usklađenje s ostalim izvoditeljima radova.</t>
  </si>
  <si>
    <t xml:space="preserve">Cijene iz ponude ugovaratelja radova su fiksne tijekom cijelog vremena gradnje. </t>
  </si>
  <si>
    <t>Tehničke ili vizuelne nedostatke bilo koje vrste, koje primijeti investitor, treba izmijeniti bez odgode i bez naknade.</t>
  </si>
  <si>
    <t>Jamstveni rok počinje teći s danom kada investitor ili njegov punomoćnik i zvrše primopredaju objekta bez nedostataka.</t>
  </si>
  <si>
    <t xml:space="preserve">Dodatni radovi smiju se izvoditi samo kad ih naloži i odobri investitor. </t>
  </si>
  <si>
    <t xml:space="preserve">Ponuđač radova mora ponuditi sve stavke iz ovog troškovnika. </t>
  </si>
  <si>
    <t>GLAVNI PROJEKT je sastavni dio troškovnika i izvodtelj je dužan proučiti projekt prije davanja ponude.</t>
  </si>
  <si>
    <t xml:space="preserve">Izvoditelj je dužan ugraditi svu opremu koja je navedena u GLAVNOM PROJEKTU i ako ona nije navedena u troškovniku. </t>
  </si>
  <si>
    <t>Za sve radove Izvođač se treba pridržavati svih važećih zakona i pripadajućih propisa, a pogotovo: Zakona o gradnji, Zakona o zaštiti na radu, Hrvatskih normi - HRN (ili Tehničkog dopuštenja ukoliko nema propisanih normi za proizvod ili isti bitno odstupa od istih), Tehničkih propisa. Cjelinu projekta čine nacrti, tehnički opis i ovaj troškovnik sa općim uvjetima. Eventualna odstupanja treba prethodno dogovoriti s nadzornim inženjerom i projektantom za svaki pojedini slučaj.</t>
  </si>
  <si>
    <t>Ukoliko neke od stavki ne nudi ili predlaže alternativu, to u svojoj ponudi mora posebno naglasiti.</t>
  </si>
  <si>
    <t xml:space="preserve">Cijena za svaku točku ovog troškovnika mora obuhvatiti dobavu, montažu, spajanje, po potrebi uzemljenje, te dovođenje </t>
  </si>
  <si>
    <t xml:space="preserve"> u stanje potpune funkcionalnosti.</t>
  </si>
  <si>
    <t xml:space="preserve">Ateste ugrađenih materijala i uređaja, upute za korištenje kao i mjerne protokole izdane od ovlaštenih institucija treba </t>
  </si>
  <si>
    <t>priložiti prije tehničkog pregleda.</t>
  </si>
  <si>
    <t xml:space="preserve">Pretpostavka za primopredaju je predočenje potvrde o uspješno obavljenom tehničkom pregledu (uporabna dozvola) </t>
  </si>
  <si>
    <t>ili pregledu od ovlaštene institucije.</t>
  </si>
  <si>
    <t xml:space="preserve">Uključena doprema na lokaciju investitora i svi potrebni </t>
  </si>
  <si>
    <t>radovi.</t>
  </si>
  <si>
    <t>kompl</t>
  </si>
  <si>
    <t>KABELI I PRIBOR</t>
  </si>
  <si>
    <t>UKUPNO KABELI I PRIBOR</t>
  </si>
  <si>
    <t>Sitni montažni materijal i pribor</t>
  </si>
  <si>
    <t>Beznaponska i naponska mjerenja i izdavanje atesta</t>
  </si>
  <si>
    <t>01.03.10</t>
  </si>
  <si>
    <t>01.03.30</t>
  </si>
  <si>
    <t>01.03.60</t>
  </si>
  <si>
    <t>UZEMLJENJE I GROMOBRANSKA INSTALACIJA</t>
  </si>
  <si>
    <t>UKUPNO UZEMLJENJE I GROMOBRANSKA INSTALACIJA</t>
  </si>
  <si>
    <t>01.05.10</t>
  </si>
  <si>
    <t>Izrada dokumentacije</t>
  </si>
  <si>
    <t>UKUPNO FOTONAPONSKI MODULI I OPREMA</t>
  </si>
  <si>
    <t>FOTONAPONSKI MODULI I OPREMA</t>
  </si>
  <si>
    <t>01. REKAPITULACIJA</t>
  </si>
  <si>
    <t>Napravljena u programima kao AutoCAD Electrical, Eplan ili sl.</t>
  </si>
  <si>
    <t>Izvedbeni projekt</t>
  </si>
  <si>
    <t>01.03.70</t>
  </si>
  <si>
    <t>01.03.80</t>
  </si>
  <si>
    <t>01.03.110</t>
  </si>
  <si>
    <t>01.03.130</t>
  </si>
  <si>
    <t>01.03.140</t>
  </si>
  <si>
    <t>01.03.170</t>
  </si>
  <si>
    <t>01.03.180</t>
  </si>
  <si>
    <t>02. Solarna punionica Belišće</t>
  </si>
  <si>
    <t>NYY 5x16mm2</t>
  </si>
  <si>
    <t>NYY 3x2,5mm2</t>
  </si>
  <si>
    <t>Rastavna sklopka 160A, 3NP1 montaža na ploču, NH000/NH00</t>
  </si>
  <si>
    <t>01.01.10</t>
  </si>
  <si>
    <t>ELEKTRORAZVODNI ORMARI</t>
  </si>
  <si>
    <t xml:space="preserve">Ormar RO-M se sastoji od : </t>
  </si>
  <si>
    <t xml:space="preserve">Ormar RO-P se sastoji od : </t>
  </si>
  <si>
    <t xml:space="preserve">Šuko utičnica, na DIN nosač </t>
  </si>
  <si>
    <t>NYY 3x1,5mm2</t>
  </si>
  <si>
    <t>01.02.10</t>
  </si>
  <si>
    <t>01.02.20</t>
  </si>
  <si>
    <t>01.02.30</t>
  </si>
  <si>
    <t>01.02.40</t>
  </si>
  <si>
    <t>01.02.50</t>
  </si>
  <si>
    <t>01.02.60</t>
  </si>
  <si>
    <t>01.03.20</t>
  </si>
  <si>
    <t>01.03.40</t>
  </si>
  <si>
    <t>01.03.50</t>
  </si>
  <si>
    <t>UKUPNO ELEKTRORAZVODNI ORMARI</t>
  </si>
  <si>
    <t>01.04.10</t>
  </si>
  <si>
    <t>01.04.20</t>
  </si>
  <si>
    <t>01.04.30</t>
  </si>
  <si>
    <t>STANICA ZA BRZO PUNJENJE ELEKTRIČNIH VOZILA</t>
  </si>
  <si>
    <t>UKUPNO STANICA ZA BRZO PUNJENJE ELEKTRIČNIH VOZILA</t>
  </si>
  <si>
    <t>01.03.90</t>
  </si>
  <si>
    <t>01.03.100</t>
  </si>
  <si>
    <t>01.03.120</t>
  </si>
  <si>
    <t>01.03.200</t>
  </si>
  <si>
    <t>01.03.210</t>
  </si>
  <si>
    <t>01.03.220</t>
  </si>
  <si>
    <t>01.05.20</t>
  </si>
  <si>
    <t>Spojnica MC4 ženska, za kabel 4-6mm2, mak.promjer 5,5-9mm</t>
  </si>
  <si>
    <t>Spojnica MC4 muška, za kabel 4-6mm2, mak.promjer 5,5-9mm</t>
  </si>
  <si>
    <t xml:space="preserve">Set za montažu podkonstrukcije fotonaponskih modula. Krajnji držač za učvršćenje jednog modula. </t>
  </si>
  <si>
    <t xml:space="preserve">Set za montažu podkonstrukcije fotonaponskih modula. Držač za učvršćenje dva modula. </t>
  </si>
  <si>
    <t>DC kabel za sunčane elektrame, 1x4mm2 sa dvostrukom izolacijom. Potrebna je UV otpornost, za radni napon 900/1500V.</t>
  </si>
  <si>
    <t xml:space="preserve">Dobava, isporuka i montaža gromobranske žice načinjene od legure aluminija, dimenzije fi10 mm. </t>
  </si>
  <si>
    <t>Dobava, isporuka i ugradnja nespecificiranog materijala kao što su: perforirana traka, spojnice, nosači, vijčana roba, te ostali sitni i montažni pribor</t>
  </si>
  <si>
    <t>Digitalno kWh brojilo, 3-fazno, 2-tarifno, 80A</t>
  </si>
  <si>
    <t>Rastavna sklopka vel.00|160A, 3P, montaža na ploču</t>
  </si>
  <si>
    <t>Spojni i montažni materijal</t>
  </si>
  <si>
    <t xml:space="preserve">Odvodnik prenapona, tip I+II, 2P, 1000 V, 20 kA </t>
  </si>
  <si>
    <t>Kompletan pribor za pričvršćenje</t>
  </si>
  <si>
    <t xml:space="preserve">Uložak osigurača (cilindrični osigurač), 16A </t>
  </si>
  <si>
    <t xml:space="preserve">Osigurač dvopolni 1000V </t>
  </si>
  <si>
    <t>OSIGURAČ, NH00, gG, 35A/500V AC</t>
  </si>
  <si>
    <t>Svjetlosna sklopka</t>
  </si>
  <si>
    <t>Sklopnik 230V, 4 radna kontakta, 4kW</t>
  </si>
  <si>
    <t>OSIGURAČ, NH00, gG, 80A/500V AC</t>
  </si>
  <si>
    <t>OSIGURAČ, NH00, gG, 63A/500V AC</t>
  </si>
  <si>
    <t>NYY 5x25mm2</t>
  </si>
  <si>
    <t>Fotonaponski modul monokristalni, opremljen priključcima i bypass diodama u priključnoj kutiji minimalno IP67. Maksimalne dimenzije modula 1650 x 992 x 40 mm. Minimalna vršna snaga 285 Wp, minimalna učinkovitost = 17,41%.</t>
  </si>
  <si>
    <t>01.02.70</t>
  </si>
  <si>
    <t>01.02.80</t>
  </si>
  <si>
    <t>01.02.90</t>
  </si>
  <si>
    <t>01.05.30</t>
  </si>
  <si>
    <t>01.06.10.</t>
  </si>
  <si>
    <t>01.06.20.</t>
  </si>
  <si>
    <t>01.06.30.</t>
  </si>
  <si>
    <t>SOLARNA PUNIONICA BELIŠĆE</t>
  </si>
  <si>
    <t>SOLARNA PUNIONICA BELIŠĆE UKUPNO</t>
  </si>
  <si>
    <t>Sabirnica 10x10mm, duljina 1,8m</t>
  </si>
  <si>
    <t>01.03.150</t>
  </si>
  <si>
    <t>01.03.160</t>
  </si>
  <si>
    <t>01.03.190</t>
  </si>
  <si>
    <t>01.03.230</t>
  </si>
  <si>
    <t>Grebenasta sklopka, "LOK-0-AUTO"/1P/20A, na vrata</t>
  </si>
  <si>
    <t>Ormar maksimalnih dimenzija 270x720x200mm, plastični, minimalno IP54</t>
  </si>
  <si>
    <t xml:space="preserve">Zaštitni prekidač, C karakteristika, 10A, 1-polni, 6kA </t>
  </si>
  <si>
    <t>Ormar minimalnih dimenzija 1800x1200x500mm</t>
  </si>
  <si>
    <t>Zaštitni prekidač, C karakteristika, 6A, 1-polni, 10kA</t>
  </si>
  <si>
    <t>N/PE sabirnica, 1,5-25mm2, 125A</t>
  </si>
  <si>
    <t>N/PE sabirnica, 1,5-16mm2, 63A</t>
  </si>
  <si>
    <t xml:space="preserve"> Prekidač 80A s termo-magnetskom zaštitom i naponskim okidačem, 400V, 50Hz, 3p. </t>
  </si>
  <si>
    <t>Dobava, isporuka i ugradnja tipske spojnice za povezivanje gromobranske žice i postojeće konstrukcije građevine.</t>
  </si>
  <si>
    <t>Jednofazni pretvarač minimalne snage 3600W AC i zaštite IP 54. Pretvarač treba biti opremljen sa minimalno 2 MPPT polja i TL topologijom. Maksimalne dimenzije pretvarača 740x490x229mm</t>
  </si>
  <si>
    <t>Jednofazno kontrolno brojilo, max. 30A, montaža na DIN nosač.</t>
  </si>
  <si>
    <t>01.02.100</t>
  </si>
  <si>
    <t>01.02.110</t>
  </si>
  <si>
    <t>Parametriranje i puštanje u pogon</t>
  </si>
  <si>
    <t xml:space="preserve">Montaža, instalacija uređaja i spajanje na napajanje </t>
  </si>
  <si>
    <t>01.02.120</t>
  </si>
  <si>
    <t>01.07.10.</t>
  </si>
  <si>
    <t>TRANSPORTNI TROŠKOVI</t>
  </si>
  <si>
    <t xml:space="preserve">Transportni troškovi </t>
  </si>
  <si>
    <t>UKUPNO TRANSPORTNI TROŠKOVI</t>
  </si>
  <si>
    <t>01.01.20</t>
  </si>
  <si>
    <t>01.01.30</t>
  </si>
  <si>
    <t>01.04.40</t>
  </si>
  <si>
    <t>01.01.40</t>
  </si>
  <si>
    <t>Puštanje stanice za brzo punjenje u rad</t>
  </si>
  <si>
    <t>Godišnja licenca za pristup ažuriranjima protokola za punjenje i ažuriranje upravljačkog programa.</t>
  </si>
  <si>
    <t>Stanica za brzo punjenje električnih vozila opremljena priključcima: CCS (20kW), CHAdeMo (20kW) i brzi AC TYP 2 (22kw). Izlazni napon CCS priključka mora biti u rasponu 50-500VDC, maksimalna struja 50A. CCS priključak mora biti opremljen COMBO 2 kabelom i konektorom dužine minimalno 3,9m. Priključak CHAdeMo mora podržavati standard CHAdeMo 1.0 i mora biti opremljen kabelom i konektorom minimalno 3,9m. Priključak AC TYP 2 mora biti opremljen kabelom i konektorom minimalno 3,9m. Maksimalna vršna snaga punionice mora biti 42kW uz minimalnu učinkovitost od 94%. Punionica mora biti opremljena RFID čitačem koji mora biti usklađen s standardima ISO/IEC14443A/B, ISO/IEC15693, FeliCa 1, NFC. Punionica minimalno mora biti opremljena Ethernet priključkom i 3G modemom. Temperaturni režim rada punionice minimalno -10 do + 50 °C. Dimenzije ormara maksimalno 525x760x1900mm. Zaštita minimalno IP54.</t>
  </si>
  <si>
    <t>Litij - ionska baterija snage minimalno 2kW i snage pražnjenja od 1,5kW.  Minimalno IP 21.</t>
  </si>
  <si>
    <t>Set za montažu podkonstrukcije fotonaponskih modula. Sastoji se od šine dužine minimalno 380mm i 4 vijka minimalno 6x0,25 s brtvom.</t>
  </si>
  <si>
    <t>Ispitivanje solarne punionice i izrada izvješća obuhvaća potrebita mjerenja i ispitivanja kojima se dokazuje kvaliteta izvedenih radova.</t>
  </si>
  <si>
    <t>01.04.50</t>
  </si>
  <si>
    <t>01.01.50</t>
  </si>
  <si>
    <t>Izrada i dobava betonskog temeljnog bloka punionice sukladno propisima proizvođača.</t>
  </si>
  <si>
    <t>Svjetiljka za vanjsku montažu, zaštita minimalno IP66, minimalna svjetlosna učinkovitost 125lm/W, životni vijek 50000h, difuzor od polikarbonata, UV stabilan, otporan na udarce, snage svjetiljke maksimalno 49W. Dimenzije maksimalno 1172x700mm.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</si>
</sst>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\ &quot;kn&quot;"/>
  </numFmts>
  <fonts count="21">
    <font>
      <sz val="10"/>
      <name val="Arial"/>
      <charset val="238"/>
    </font>
    <font>
      <sz val="10"/>
      <name val="Arial"/>
      <family val="2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PF Din Text Cond Pro Light"/>
      <charset val="238"/>
    </font>
    <font>
      <sz val="9"/>
      <name val="PF Din Text Cond Pro Medium"/>
      <charset val="238"/>
    </font>
    <font>
      <b/>
      <sz val="9"/>
      <name val="PF Din Text Cond Pro Light"/>
      <charset val="238"/>
    </font>
    <font>
      <sz val="10"/>
      <name val="PF Din Text Cond Pro Medium"/>
      <charset val="238"/>
    </font>
    <font>
      <sz val="11"/>
      <name val="Arial"/>
      <family val="2"/>
    </font>
    <font>
      <sz val="12"/>
      <name val="Tms Rmn"/>
    </font>
    <font>
      <sz val="10"/>
      <name val="Arial"/>
      <family val="2"/>
    </font>
    <font>
      <sz val="9"/>
      <name val="PF Din Text Cond Pro"/>
    </font>
    <font>
      <sz val="11"/>
      <name val="Arial"/>
      <family val="2"/>
      <charset val="238"/>
    </font>
    <font>
      <u/>
      <sz val="9"/>
      <name val="PF Din Text Cond Pro Medium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theme="1"/>
      <name val="PF Din Text Cond Pro Medium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" fillId="0" borderId="0"/>
    <xf numFmtId="0" fontId="12" fillId="0" borderId="0"/>
    <xf numFmtId="0" fontId="17" fillId="0" borderId="0"/>
    <xf numFmtId="0" fontId="13" fillId="0" borderId="0"/>
    <xf numFmtId="0" fontId="1" fillId="0" borderId="0"/>
    <xf numFmtId="0" fontId="17" fillId="0" borderId="0"/>
    <xf numFmtId="0" fontId="15" fillId="0" borderId="0"/>
    <xf numFmtId="0" fontId="1" fillId="0" borderId="0" applyProtection="0"/>
    <xf numFmtId="164" fontId="12" fillId="0" borderId="0"/>
    <xf numFmtId="0" fontId="1" fillId="0" borderId="0" applyProtection="0"/>
    <xf numFmtId="0" fontId="1" fillId="0" borderId="0" applyProtection="0"/>
    <xf numFmtId="0" fontId="1" fillId="0" borderId="0" applyProtection="0"/>
    <xf numFmtId="0" fontId="18" fillId="0" borderId="0"/>
    <xf numFmtId="0" fontId="1" fillId="0" borderId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1" fillId="0" borderId="0">
      <alignment horizontal="left" vertical="top" wrapText="1"/>
    </xf>
  </cellStyleXfs>
  <cellXfs count="90">
    <xf numFmtId="0" fontId="0" fillId="0" borderId="0" xfId="0"/>
    <xf numFmtId="4" fontId="5" fillId="0" borderId="0" xfId="0" applyNumberFormat="1" applyFont="1" applyAlignment="1" applyProtection="1">
      <alignment horizontal="right" vertical="top"/>
      <protection locked="0"/>
    </xf>
    <xf numFmtId="4" fontId="5" fillId="0" borderId="0" xfId="0" applyNumberFormat="1" applyFont="1" applyFill="1" applyAlignment="1" applyProtection="1">
      <alignment vertical="top"/>
      <protection locked="0"/>
    </xf>
    <xf numFmtId="49" fontId="5" fillId="0" borderId="0" xfId="0" applyNumberFormat="1" applyFont="1" applyAlignment="1" applyProtection="1">
      <alignment vertical="top"/>
    </xf>
    <xf numFmtId="0" fontId="4" fillId="0" borderId="0" xfId="0" applyFont="1" applyAlignment="1" applyProtection="1">
      <alignment horizontal="justify" vertical="top" wrapText="1"/>
    </xf>
    <xf numFmtId="0" fontId="5" fillId="0" borderId="0" xfId="0" applyFont="1" applyAlignment="1" applyProtection="1">
      <alignment horizontal="center" vertical="top"/>
    </xf>
    <xf numFmtId="4" fontId="5" fillId="0" borderId="0" xfId="0" applyNumberFormat="1" applyFont="1" applyAlignment="1" applyProtection="1">
      <alignment horizontal="right" vertical="top"/>
    </xf>
    <xf numFmtId="49" fontId="5" fillId="0" borderId="0" xfId="0" applyNumberFormat="1" applyFont="1" applyFill="1" applyAlignment="1" applyProtection="1">
      <alignment vertical="top"/>
    </xf>
    <xf numFmtId="4" fontId="5" fillId="0" borderId="0" xfId="0" applyNumberFormat="1" applyFont="1" applyFill="1" applyAlignment="1" applyProtection="1">
      <alignment vertical="top"/>
    </xf>
    <xf numFmtId="4" fontId="4" fillId="0" borderId="0" xfId="0" applyNumberFormat="1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4" fillId="0" borderId="0" xfId="0" applyFont="1" applyAlignment="1" applyProtection="1">
      <alignment vertical="top"/>
    </xf>
    <xf numFmtId="0" fontId="7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</xf>
    <xf numFmtId="49" fontId="9" fillId="0" borderId="0" xfId="0" applyNumberFormat="1" applyFont="1" applyFill="1" applyAlignment="1" applyProtection="1">
      <alignment vertical="top"/>
    </xf>
    <xf numFmtId="0" fontId="9" fillId="0" borderId="0" xfId="0" applyFont="1" applyFill="1" applyAlignment="1" applyProtection="1">
      <alignment horizontal="center" vertical="top"/>
    </xf>
    <xf numFmtId="4" fontId="9" fillId="0" borderId="0" xfId="0" applyNumberFormat="1" applyFont="1" applyFill="1" applyAlignment="1" applyProtection="1">
      <alignment horizontal="right" vertical="top"/>
    </xf>
    <xf numFmtId="49" fontId="8" fillId="0" borderId="1" xfId="0" applyNumberFormat="1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justify" vertical="top" wrapText="1"/>
    </xf>
    <xf numFmtId="0" fontId="8" fillId="0" borderId="1" xfId="0" applyFont="1" applyFill="1" applyBorder="1" applyAlignment="1" applyProtection="1">
      <alignment horizontal="center" vertical="top"/>
    </xf>
    <xf numFmtId="4" fontId="8" fillId="0" borderId="1" xfId="0" applyNumberFormat="1" applyFont="1" applyFill="1" applyBorder="1" applyAlignment="1" applyProtection="1">
      <alignment vertical="top"/>
    </xf>
    <xf numFmtId="4" fontId="8" fillId="0" borderId="1" xfId="0" applyNumberFormat="1" applyFont="1" applyFill="1" applyBorder="1" applyAlignment="1" applyProtection="1">
      <alignment vertical="top"/>
      <protection locked="0"/>
    </xf>
    <xf numFmtId="49" fontId="8" fillId="0" borderId="0" xfId="0" applyNumberFormat="1" applyFont="1" applyFill="1" applyAlignment="1" applyProtection="1">
      <alignment vertical="top"/>
    </xf>
    <xf numFmtId="4" fontId="8" fillId="0" borderId="0" xfId="0" applyNumberFormat="1" applyFont="1" applyFill="1" applyAlignment="1" applyProtection="1">
      <alignment horizontal="right" vertical="top"/>
    </xf>
    <xf numFmtId="4" fontId="8" fillId="0" borderId="0" xfId="0" applyNumberFormat="1" applyFont="1" applyFill="1" applyAlignment="1" applyProtection="1">
      <alignment horizontal="right" vertical="top"/>
      <protection locked="0"/>
    </xf>
    <xf numFmtId="49" fontId="8" fillId="3" borderId="1" xfId="0" applyNumberFormat="1" applyFont="1" applyFill="1" applyBorder="1" applyAlignment="1" applyProtection="1">
      <alignment vertical="top"/>
    </xf>
    <xf numFmtId="0" fontId="8" fillId="3" borderId="1" xfId="0" applyFont="1" applyFill="1" applyBorder="1" applyAlignment="1" applyProtection="1">
      <alignment horizontal="justify" vertical="top" wrapText="1"/>
    </xf>
    <xf numFmtId="0" fontId="8" fillId="3" borderId="1" xfId="0" applyFont="1" applyFill="1" applyBorder="1" applyAlignment="1" applyProtection="1">
      <alignment horizontal="center" vertical="top"/>
    </xf>
    <xf numFmtId="4" fontId="8" fillId="3" borderId="1" xfId="0" applyNumberFormat="1" applyFont="1" applyFill="1" applyBorder="1" applyAlignment="1" applyProtection="1">
      <alignment vertical="top"/>
    </xf>
    <xf numFmtId="4" fontId="8" fillId="3" borderId="1" xfId="0" applyNumberFormat="1" applyFont="1" applyFill="1" applyBorder="1" applyAlignment="1" applyProtection="1">
      <alignment vertical="top"/>
      <protection locked="0"/>
    </xf>
    <xf numFmtId="49" fontId="8" fillId="4" borderId="1" xfId="0" applyNumberFormat="1" applyFont="1" applyFill="1" applyBorder="1" applyAlignment="1" applyProtection="1">
      <alignment vertical="top"/>
    </xf>
    <xf numFmtId="0" fontId="8" fillId="4" borderId="1" xfId="0" applyFont="1" applyFill="1" applyBorder="1" applyAlignment="1" applyProtection="1">
      <alignment horizontal="justify" vertical="top" wrapText="1"/>
    </xf>
    <xf numFmtId="0" fontId="8" fillId="4" borderId="1" xfId="0" applyFont="1" applyFill="1" applyBorder="1" applyAlignment="1" applyProtection="1">
      <alignment horizontal="center" vertical="top"/>
    </xf>
    <xf numFmtId="4" fontId="8" fillId="4" borderId="1" xfId="0" applyNumberFormat="1" applyFont="1" applyFill="1" applyBorder="1" applyAlignment="1" applyProtection="1">
      <alignment vertical="top"/>
    </xf>
    <xf numFmtId="4" fontId="8" fillId="4" borderId="1" xfId="0" applyNumberFormat="1" applyFont="1" applyFill="1" applyBorder="1" applyAlignment="1" applyProtection="1">
      <alignment vertical="top"/>
      <protection locked="0"/>
    </xf>
    <xf numFmtId="49" fontId="8" fillId="5" borderId="1" xfId="0" applyNumberFormat="1" applyFont="1" applyFill="1" applyBorder="1" applyAlignment="1" applyProtection="1">
      <alignment vertical="top"/>
    </xf>
    <xf numFmtId="0" fontId="8" fillId="5" borderId="1" xfId="0" applyFont="1" applyFill="1" applyBorder="1" applyAlignment="1" applyProtection="1">
      <alignment horizontal="justify" vertical="top" wrapText="1"/>
    </xf>
    <xf numFmtId="0" fontId="8" fillId="5" borderId="1" xfId="0" applyFont="1" applyFill="1" applyBorder="1" applyAlignment="1" applyProtection="1">
      <alignment horizontal="center" vertical="top"/>
    </xf>
    <xf numFmtId="4" fontId="8" fillId="5" borderId="1" xfId="0" applyNumberFormat="1" applyFont="1" applyFill="1" applyBorder="1" applyAlignment="1" applyProtection="1">
      <alignment vertical="top"/>
    </xf>
    <xf numFmtId="4" fontId="8" fillId="5" borderId="1" xfId="0" applyNumberFormat="1" applyFont="1" applyFill="1" applyBorder="1" applyAlignment="1" applyProtection="1">
      <alignment vertical="top"/>
      <protection locked="0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7" fillId="0" borderId="0" xfId="5" applyFont="1" applyFill="1" applyAlignment="1">
      <alignment horizontal="justify" vertical="top" wrapText="1"/>
    </xf>
    <xf numFmtId="0" fontId="7" fillId="0" borderId="0" xfId="5" applyFont="1"/>
    <xf numFmtId="0" fontId="7" fillId="2" borderId="0" xfId="5" applyFont="1" applyFill="1"/>
    <xf numFmtId="0" fontId="7" fillId="0" borderId="0" xfId="5" applyFont="1" applyAlignment="1">
      <alignment horizontal="justify" vertical="top"/>
    </xf>
    <xf numFmtId="0" fontId="7" fillId="0" borderId="0" xfId="5" applyFont="1" applyAlignment="1">
      <alignment horizontal="justify" vertical="top" wrapText="1"/>
    </xf>
    <xf numFmtId="0" fontId="8" fillId="0" borderId="0" xfId="5" applyFont="1" applyFill="1" applyAlignment="1">
      <alignment horizontal="justify" vertical="top"/>
    </xf>
    <xf numFmtId="0" fontId="8" fillId="0" borderId="0" xfId="5" applyFont="1"/>
    <xf numFmtId="49" fontId="8" fillId="4" borderId="2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</xf>
    <xf numFmtId="4" fontId="8" fillId="4" borderId="2" xfId="0" applyNumberFormat="1" applyFont="1" applyFill="1" applyBorder="1" applyAlignment="1" applyProtection="1">
      <alignment horizontal="center" vertical="center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center" vertical="center"/>
    </xf>
    <xf numFmtId="0" fontId="9" fillId="4" borderId="2" xfId="0" applyFont="1" applyFill="1" applyBorder="1" applyAlignment="1">
      <alignment horizontal="justify" vertical="top"/>
    </xf>
    <xf numFmtId="0" fontId="8" fillId="6" borderId="2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 applyProtection="1">
      <alignment horizontal="right" vertical="top"/>
    </xf>
    <xf numFmtId="0" fontId="8" fillId="0" borderId="0" xfId="9" applyFont="1" applyFill="1" applyAlignment="1" applyProtection="1">
      <alignment horizontal="center" vertical="top"/>
    </xf>
    <xf numFmtId="0" fontId="9" fillId="0" borderId="0" xfId="0" applyFont="1" applyFill="1" applyAlignment="1" applyProtection="1">
      <alignment horizontal="left" vertical="top" wrapText="1"/>
    </xf>
    <xf numFmtId="4" fontId="8" fillId="0" borderId="0" xfId="0" applyNumberFormat="1" applyFont="1" applyFill="1" applyAlignment="1" applyProtection="1">
      <alignment vertical="top"/>
    </xf>
    <xf numFmtId="0" fontId="14" fillId="0" borderId="0" xfId="0" applyFont="1" applyAlignment="1">
      <alignment vertical="top" wrapText="1"/>
    </xf>
    <xf numFmtId="0" fontId="19" fillId="0" borderId="0" xfId="0" applyFont="1" applyAlignment="1" applyProtection="1">
      <alignment vertical="top"/>
    </xf>
    <xf numFmtId="0" fontId="8" fillId="0" borderId="1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justify" vertical="top" wrapText="1"/>
    </xf>
    <xf numFmtId="0" fontId="16" fillId="0" borderId="0" xfId="0" applyFont="1" applyFill="1" applyBorder="1" applyAlignment="1" applyProtection="1">
      <alignment horizontal="center" vertical="top"/>
    </xf>
    <xf numFmtId="4" fontId="16" fillId="0" borderId="0" xfId="0" applyNumberFormat="1" applyFont="1" applyFill="1" applyBorder="1" applyAlignment="1" applyProtection="1">
      <alignment vertical="top"/>
    </xf>
    <xf numFmtId="4" fontId="16" fillId="0" borderId="0" xfId="0" applyNumberFormat="1" applyFont="1" applyFill="1" applyBorder="1" applyAlignment="1" applyProtection="1">
      <alignment vertical="top"/>
      <protection locked="0"/>
    </xf>
    <xf numFmtId="4" fontId="20" fillId="0" borderId="0" xfId="0" applyNumberFormat="1" applyFont="1" applyFill="1" applyAlignment="1" applyProtection="1">
      <alignment horizontal="right" vertical="top"/>
      <protection locked="0"/>
    </xf>
    <xf numFmtId="4" fontId="8" fillId="4" borderId="3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center" vertical="top"/>
    </xf>
    <xf numFmtId="4" fontId="8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  <protection locked="0"/>
    </xf>
    <xf numFmtId="49" fontId="8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Alignment="1" applyProtection="1">
      <alignment horizontal="right" vertical="top"/>
    </xf>
    <xf numFmtId="4" fontId="8" fillId="0" borderId="0" xfId="0" applyNumberFormat="1" applyFont="1" applyFill="1" applyAlignment="1" applyProtection="1">
      <alignment horizontal="right" vertical="top"/>
    </xf>
    <xf numFmtId="49" fontId="10" fillId="6" borderId="3" xfId="0" applyNumberFormat="1" applyFont="1" applyFill="1" applyBorder="1" applyAlignment="1" applyProtection="1">
      <alignment horizontal="center" vertical="top"/>
    </xf>
    <xf numFmtId="49" fontId="10" fillId="6" borderId="1" xfId="0" applyNumberFormat="1" applyFont="1" applyFill="1" applyBorder="1" applyAlignment="1" applyProtection="1">
      <alignment horizontal="center" vertical="top"/>
    </xf>
    <xf numFmtId="49" fontId="10" fillId="6" borderId="4" xfId="0" applyNumberFormat="1" applyFont="1" applyFill="1" applyBorder="1" applyAlignment="1" applyProtection="1">
      <alignment horizontal="center" vertical="top"/>
    </xf>
    <xf numFmtId="0" fontId="14" fillId="0" borderId="0" xfId="0" applyFont="1" applyAlignment="1">
      <alignment wrapText="1"/>
    </xf>
    <xf numFmtId="0" fontId="8" fillId="0" borderId="0" xfId="0" applyFont="1" applyFill="1" applyAlignment="1" applyProtection="1">
      <alignment horizontal="center" vertical="top"/>
    </xf>
    <xf numFmtId="4" fontId="8" fillId="0" borderId="0" xfId="0" applyNumberFormat="1" applyFont="1" applyFill="1" applyAlignment="1" applyProtection="1">
      <alignment horizontal="right" vertical="top"/>
    </xf>
    <xf numFmtId="4" fontId="8" fillId="0" borderId="0" xfId="0" applyNumberFormat="1" applyFont="1" applyFill="1" applyAlignment="1" applyProtection="1">
      <alignment horizontal="right" vertical="top"/>
      <protection locked="0"/>
    </xf>
    <xf numFmtId="49" fontId="8" fillId="0" borderId="0" xfId="0" applyNumberFormat="1" applyFont="1" applyFill="1" applyAlignment="1" applyProtection="1">
      <alignment horizontal="left" vertical="top"/>
    </xf>
  </cellXfs>
  <cellStyles count="23">
    <cellStyle name="Comma 2" xfId="1"/>
    <cellStyle name="Comma 2 2" xfId="2"/>
    <cellStyle name="Currency 2" xfId="3"/>
    <cellStyle name="Navadno_montažna fasada" xfId="4"/>
    <cellStyle name="Normal" xfId="0" builtinId="0"/>
    <cellStyle name="Normal 2" xfId="5"/>
    <cellStyle name="Normal 2 2" xfId="6"/>
    <cellStyle name="Normal 20 2" xfId="7"/>
    <cellStyle name="Normal 5" xfId="8"/>
    <cellStyle name="Normalno 2" xfId="9"/>
    <cellStyle name="Normalno 3" xfId="10"/>
    <cellStyle name="Normalno 4" xfId="11"/>
    <cellStyle name="Obično 17" xfId="12"/>
    <cellStyle name="Obično 2" xfId="13"/>
    <cellStyle name="Obično 28" xfId="14"/>
    <cellStyle name="Obično 32" xfId="15"/>
    <cellStyle name="Obično 35" xfId="16"/>
    <cellStyle name="Obično 38" xfId="17"/>
    <cellStyle name="Obično 39" xfId="18"/>
    <cellStyle name="Percent 2" xfId="19"/>
    <cellStyle name="Percent 2 2" xfId="20"/>
    <cellStyle name="Style 1" xfId="21"/>
    <cellStyle name="Style 1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data1%20(d)\P%200134%20-%20Alca%20kukuzovac\backup%20dalibor\PODLOGE\bero%20werkos\RN%20018-07-KU%20Krajobrazno%20&#272;akovo-Sredanci\Ugovorni%20tro&#353;kovnik%20KRAJOBRAZ%20&#272;AKOVO%20-%20SREDAN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ana-m\D\farma-SLAscaK\TEND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ORI"/>
      <sheetName val="A.trasa"/>
      <sheetName val="B.PUTNI PRIJELAZI I PROLAZI"/>
      <sheetName val="C.PUO &quot;ĐAKOVO - JUG&quot; "/>
      <sheetName val="D.PUO &quot;ANDRIJEVCI&quot;"/>
      <sheetName val="Rekapitulacija"/>
      <sheetName val="Uputa"/>
    </sheetNames>
    <sheetDataSet>
      <sheetData sheetId="0" refreshError="1">
        <row r="2">
          <cell r="B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odule6"/>
      <sheetName val="Module5"/>
      <sheetName val="Module4"/>
      <sheetName val="Module3"/>
      <sheetName val="Module2"/>
      <sheetName val="Module1"/>
      <sheetName val="Nap"/>
      <sheetName val="Osn-Pod"/>
      <sheetName val="Ugov"/>
      <sheetName val="Kuce"/>
      <sheetName val="Pr-Sit"/>
      <sheetName val="Dop-Ug"/>
      <sheetName val="Obra"/>
      <sheetName val="Ok-Sit"/>
      <sheetName val="Evid"/>
      <sheetName val="Osn_Po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>
        <row r="5">
          <cell r="E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view="pageLayout" zoomScaleNormal="100" zoomScaleSheetLayoutView="100" workbookViewId="0">
      <selection activeCell="A36" sqref="A36"/>
    </sheetView>
  </sheetViews>
  <sheetFormatPr defaultRowHeight="12"/>
  <cols>
    <col min="1" max="1" width="91.7109375" style="44" customWidth="1"/>
    <col min="2" max="2" width="13.42578125" style="41" customWidth="1"/>
    <col min="3" max="90" width="9.140625" style="41"/>
    <col min="91" max="91" width="8.42578125" style="41" customWidth="1"/>
    <col min="92" max="16384" width="9.140625" style="41"/>
  </cols>
  <sheetData>
    <row r="1" spans="1:4">
      <c r="A1" s="58" t="s">
        <v>8</v>
      </c>
    </row>
    <row r="2" spans="1:4" s="42" customFormat="1">
      <c r="A2" s="57"/>
    </row>
    <row r="4" spans="1:4" s="46" customFormat="1" ht="24">
      <c r="A4" s="45" t="s">
        <v>0</v>
      </c>
    </row>
    <row r="5" spans="1:4" s="46" customFormat="1" ht="60">
      <c r="A5" s="45" t="s">
        <v>43</v>
      </c>
    </row>
    <row r="6" spans="1:4" s="46" customFormat="1">
      <c r="A6" s="45"/>
    </row>
    <row r="7" spans="1:4" s="46" customFormat="1" ht="15" customHeight="1">
      <c r="A7" s="45" t="s">
        <v>41</v>
      </c>
      <c r="B7" s="45"/>
      <c r="C7" s="45"/>
      <c r="D7" s="45"/>
    </row>
    <row r="8" spans="1:4" s="46" customFormat="1" ht="15" customHeight="1">
      <c r="A8" s="45" t="s">
        <v>29</v>
      </c>
      <c r="B8" s="45"/>
      <c r="C8" s="45"/>
      <c r="D8" s="45"/>
    </row>
    <row r="9" spans="1:4" s="47" customFormat="1" ht="15" customHeight="1">
      <c r="A9" s="45" t="s">
        <v>42</v>
      </c>
      <c r="B9" s="45"/>
      <c r="C9" s="45"/>
      <c r="D9" s="45"/>
    </row>
    <row r="10" spans="1:4" s="46" customFormat="1" ht="15" customHeight="1">
      <c r="A10" s="45" t="s">
        <v>45</v>
      </c>
      <c r="B10" s="45"/>
      <c r="C10" s="45"/>
      <c r="D10" s="45"/>
    </row>
    <row r="11" spans="1:4" s="46" customFormat="1" ht="15" customHeight="1">
      <c r="A11" s="45" t="s">
        <v>46</v>
      </c>
      <c r="B11" s="45"/>
      <c r="C11" s="45"/>
      <c r="D11" s="45"/>
    </row>
    <row r="12" spans="1:4" s="46" customFormat="1" ht="15" customHeight="1">
      <c r="A12" s="45" t="s">
        <v>28</v>
      </c>
      <c r="B12" s="45"/>
      <c r="C12" s="45"/>
      <c r="D12" s="45"/>
    </row>
    <row r="13" spans="1:4" s="46" customFormat="1" ht="15" customHeight="1">
      <c r="A13" s="45" t="s">
        <v>30</v>
      </c>
      <c r="B13" s="45"/>
      <c r="C13" s="45"/>
      <c r="D13" s="45"/>
    </row>
    <row r="14" spans="1:4" s="46" customFormat="1" ht="15" customHeight="1">
      <c r="A14" s="45" t="s">
        <v>31</v>
      </c>
      <c r="B14" s="45"/>
      <c r="C14" s="45"/>
      <c r="D14" s="45"/>
    </row>
    <row r="15" spans="1:4" s="46" customFormat="1" ht="15" customHeight="1">
      <c r="A15" s="45" t="s">
        <v>32</v>
      </c>
      <c r="B15" s="45"/>
      <c r="C15" s="45"/>
      <c r="D15" s="45"/>
    </row>
    <row r="16" spans="1:4" s="46" customFormat="1" ht="15" customHeight="1">
      <c r="A16" s="45" t="s">
        <v>40</v>
      </c>
      <c r="B16" s="45"/>
      <c r="C16" s="45"/>
      <c r="D16" s="45"/>
    </row>
    <row r="17" spans="1:4" s="46" customFormat="1" ht="15" customHeight="1">
      <c r="A17" s="45" t="s">
        <v>44</v>
      </c>
      <c r="B17" s="45"/>
      <c r="C17" s="45"/>
      <c r="D17" s="45"/>
    </row>
    <row r="18" spans="1:4" s="46" customFormat="1" ht="15" customHeight="1">
      <c r="A18" s="45" t="s">
        <v>33</v>
      </c>
      <c r="B18" s="45"/>
      <c r="C18" s="45"/>
      <c r="D18" s="45"/>
    </row>
    <row r="19" spans="1:4" s="46" customFormat="1" ht="15" customHeight="1">
      <c r="A19" s="45" t="s">
        <v>34</v>
      </c>
      <c r="B19" s="45"/>
      <c r="C19" s="45"/>
      <c r="D19" s="45"/>
    </row>
    <row r="20" spans="1:4" s="46" customFormat="1" ht="15" customHeight="1">
      <c r="A20" s="45" t="s">
        <v>35</v>
      </c>
      <c r="B20" s="45"/>
      <c r="C20" s="45"/>
      <c r="D20" s="45"/>
    </row>
    <row r="21" spans="1:4" s="46" customFormat="1" ht="15" customHeight="1">
      <c r="A21" s="45" t="s">
        <v>36</v>
      </c>
      <c r="B21" s="45"/>
      <c r="C21" s="45"/>
      <c r="D21" s="45"/>
    </row>
    <row r="22" spans="1:4" s="46" customFormat="1" ht="15" customHeight="1">
      <c r="A22" s="45" t="s">
        <v>37</v>
      </c>
      <c r="B22" s="45"/>
      <c r="C22" s="45"/>
      <c r="D22" s="45"/>
    </row>
    <row r="23" spans="1:4" s="46" customFormat="1" ht="15" customHeight="1">
      <c r="A23" s="45" t="s">
        <v>47</v>
      </c>
      <c r="B23" s="45"/>
      <c r="C23" s="45"/>
      <c r="D23" s="45"/>
    </row>
    <row r="24" spans="1:4" s="46" customFormat="1" ht="15" customHeight="1">
      <c r="A24" s="45" t="s">
        <v>48</v>
      </c>
      <c r="B24" s="45"/>
      <c r="C24" s="45"/>
      <c r="D24" s="45"/>
    </row>
    <row r="25" spans="1:4" s="46" customFormat="1" ht="15" customHeight="1">
      <c r="A25" s="45" t="s">
        <v>38</v>
      </c>
      <c r="B25" s="45"/>
      <c r="C25" s="45"/>
      <c r="D25" s="45"/>
    </row>
    <row r="26" spans="1:4" s="46" customFormat="1" ht="15" customHeight="1">
      <c r="A26" s="45" t="s">
        <v>49</v>
      </c>
      <c r="B26" s="45"/>
      <c r="C26" s="45"/>
      <c r="D26" s="45"/>
    </row>
    <row r="27" spans="1:4" s="46" customFormat="1" ht="15" customHeight="1">
      <c r="A27" s="45" t="s">
        <v>50</v>
      </c>
      <c r="B27" s="45"/>
      <c r="C27" s="45"/>
      <c r="D27" s="45"/>
    </row>
    <row r="28" spans="1:4" s="46" customFormat="1" ht="15" customHeight="1">
      <c r="A28" s="45" t="s">
        <v>39</v>
      </c>
      <c r="B28" s="45"/>
      <c r="C28" s="45"/>
      <c r="D28" s="45"/>
    </row>
    <row r="29" spans="1:4" s="46" customFormat="1" ht="15" customHeight="1">
      <c r="A29" s="45" t="s">
        <v>40</v>
      </c>
      <c r="B29" s="45"/>
      <c r="C29" s="45"/>
      <c r="D29" s="45"/>
    </row>
    <row r="30" spans="1:4" s="46" customFormat="1">
      <c r="A30" s="48"/>
    </row>
    <row r="31" spans="1:4" s="51" customFormat="1">
      <c r="A31" s="50" t="s">
        <v>9</v>
      </c>
    </row>
    <row r="32" spans="1:4" s="46" customFormat="1" ht="96">
      <c r="A32" s="49" t="s">
        <v>10</v>
      </c>
    </row>
    <row r="33" spans="1:1">
      <c r="A33" s="43"/>
    </row>
    <row r="34" spans="1:1">
      <c r="A34" s="43"/>
    </row>
    <row r="35" spans="1:1">
      <c r="A35" s="43"/>
    </row>
    <row r="36" spans="1:1">
      <c r="A36" s="43"/>
    </row>
    <row r="37" spans="1:1">
      <c r="A37" s="43"/>
    </row>
    <row r="38" spans="1:1">
      <c r="A38" s="43"/>
    </row>
    <row r="39" spans="1:1">
      <c r="A39" s="43"/>
    </row>
    <row r="40" spans="1:1">
      <c r="A40" s="43"/>
    </row>
    <row r="41" spans="1:1">
      <c r="A41" s="43"/>
    </row>
    <row r="42" spans="1:1">
      <c r="A42" s="43"/>
    </row>
    <row r="43" spans="1:1">
      <c r="A43" s="43"/>
    </row>
    <row r="44" spans="1:1">
      <c r="A44" s="43"/>
    </row>
    <row r="45" spans="1:1">
      <c r="A45" s="43"/>
    </row>
    <row r="46" spans="1:1">
      <c r="A46" s="43"/>
    </row>
    <row r="47" spans="1:1">
      <c r="A47" s="43"/>
    </row>
    <row r="48" spans="1:1">
      <c r="A48" s="43"/>
    </row>
    <row r="49" spans="1:1">
      <c r="A49" s="43"/>
    </row>
    <row r="50" spans="1:1">
      <c r="A50" s="43"/>
    </row>
    <row r="51" spans="1:1">
      <c r="A51" s="43"/>
    </row>
    <row r="52" spans="1:1">
      <c r="A52" s="43"/>
    </row>
    <row r="53" spans="1:1">
      <c r="A53" s="43"/>
    </row>
    <row r="54" spans="1:1">
      <c r="A54" s="43"/>
    </row>
    <row r="55" spans="1:1">
      <c r="A55" s="43"/>
    </row>
    <row r="56" spans="1:1">
      <c r="A56" s="43"/>
    </row>
    <row r="57" spans="1:1">
      <c r="A57" s="43"/>
    </row>
    <row r="58" spans="1:1">
      <c r="A58" s="43"/>
    </row>
    <row r="59" spans="1:1">
      <c r="A59" s="43"/>
    </row>
    <row r="60" spans="1:1">
      <c r="A60" s="43"/>
    </row>
    <row r="61" spans="1:1">
      <c r="A61" s="43"/>
    </row>
    <row r="62" spans="1:1">
      <c r="A62" s="43"/>
    </row>
    <row r="63" spans="1:1">
      <c r="A63" s="43"/>
    </row>
    <row r="64" spans="1:1">
      <c r="A64" s="43"/>
    </row>
    <row r="65" spans="1:1">
      <c r="A65" s="43"/>
    </row>
    <row r="66" spans="1:1">
      <c r="A66" s="43"/>
    </row>
    <row r="67" spans="1:1">
      <c r="A67" s="43"/>
    </row>
    <row r="68" spans="1:1">
      <c r="A68" s="43"/>
    </row>
    <row r="69" spans="1:1">
      <c r="A69" s="43"/>
    </row>
    <row r="70" spans="1:1">
      <c r="A70" s="43"/>
    </row>
    <row r="71" spans="1:1">
      <c r="A71" s="43"/>
    </row>
    <row r="72" spans="1:1">
      <c r="A72" s="43"/>
    </row>
    <row r="73" spans="1:1">
      <c r="A73" s="43"/>
    </row>
    <row r="74" spans="1:1">
      <c r="A74" s="43"/>
    </row>
    <row r="75" spans="1:1">
      <c r="A75" s="43"/>
    </row>
    <row r="76" spans="1:1">
      <c r="A76" s="43"/>
    </row>
    <row r="77" spans="1:1">
      <c r="A77" s="43"/>
    </row>
    <row r="78" spans="1:1">
      <c r="A78" s="43"/>
    </row>
    <row r="79" spans="1:1">
      <c r="A79" s="43"/>
    </row>
    <row r="80" spans="1:1">
      <c r="A80" s="43"/>
    </row>
    <row r="81" spans="1:1">
      <c r="A81" s="43"/>
    </row>
    <row r="82" spans="1:1">
      <c r="A82" s="43"/>
    </row>
    <row r="83" spans="1:1">
      <c r="A83" s="43"/>
    </row>
    <row r="84" spans="1:1">
      <c r="A84" s="43"/>
    </row>
    <row r="85" spans="1:1">
      <c r="A85" s="43"/>
    </row>
    <row r="86" spans="1:1">
      <c r="A86" s="43"/>
    </row>
    <row r="87" spans="1:1">
      <c r="A87" s="43"/>
    </row>
    <row r="88" spans="1:1">
      <c r="A88" s="43"/>
    </row>
  </sheetData>
  <sheetProtection formatCells="0" formatColumns="0" formatRows="0" insertColumns="0" insertRows="0" insertHyperlinks="0" deleteColumns="0" deleteRows="0" sort="0" autoFilter="0" pivotTables="0"/>
  <autoFilter ref="A3"/>
  <pageMargins left="0.70866141732283472" right="0.19685039370078741" top="0.78740157480314965" bottom="0.98425196850393704" header="0.31496062992125984" footer="0.31496062992125984"/>
  <pageSetup paperSize="9" fitToHeight="500" orientation="portrait" r:id="rId1"/>
  <headerFooter alignWithMargins="0">
    <oddHeader>&amp;L&amp;"PF Din Text Cond Pro,Regular"&amp;9SOLARNA PUNIONICA - BELIŠĆE
&amp;C&amp;"PF Din Text Cond Pro,Regular"&amp;9ELEKTROTEHNIČKI TROŠKOVNIK&amp;R&amp;"PF Din Text Cond Pro,Regular"&amp;9TEO-Belišće d.o.o. Radnička 3, Belišće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view="pageLayout" topLeftCell="A4" zoomScaleNormal="100" zoomScaleSheetLayoutView="130" workbookViewId="0">
      <selection activeCell="F19" sqref="F19"/>
    </sheetView>
  </sheetViews>
  <sheetFormatPr defaultRowHeight="11.25"/>
  <cols>
    <col min="1" max="1" width="9.7109375" style="3" customWidth="1"/>
    <col min="2" max="2" width="49" style="4" customWidth="1"/>
    <col min="3" max="3" width="5.7109375" style="5" customWidth="1"/>
    <col min="4" max="5" width="11.7109375" style="6" customWidth="1"/>
    <col min="6" max="6" width="14.42578125" style="6" customWidth="1"/>
    <col min="7" max="7" width="13.42578125" style="11" customWidth="1"/>
    <col min="8" max="95" width="9.140625" style="11"/>
    <col min="96" max="96" width="8.42578125" style="11" customWidth="1"/>
    <col min="97" max="16384" width="9.140625" style="11"/>
  </cols>
  <sheetData>
    <row r="1" spans="1:6" ht="12.75">
      <c r="A1" s="82" t="s">
        <v>67</v>
      </c>
      <c r="B1" s="83"/>
      <c r="C1" s="83"/>
      <c r="D1" s="83"/>
      <c r="E1" s="83"/>
      <c r="F1" s="84"/>
    </row>
    <row r="2" spans="1:6">
      <c r="E2" s="1"/>
    </row>
    <row r="3" spans="1:6" ht="12">
      <c r="A3" s="36" t="s">
        <v>2</v>
      </c>
      <c r="B3" s="37" t="s">
        <v>137</v>
      </c>
      <c r="C3" s="38"/>
      <c r="D3" s="39"/>
      <c r="E3" s="40"/>
      <c r="F3" s="39"/>
    </row>
    <row r="4" spans="1:6" ht="12">
      <c r="A4" s="18"/>
      <c r="B4" s="19"/>
      <c r="C4" s="20"/>
      <c r="D4" s="21"/>
      <c r="E4" s="22"/>
      <c r="F4" s="21"/>
    </row>
    <row r="5" spans="1:6" ht="24">
      <c r="A5" s="18" t="s">
        <v>13</v>
      </c>
      <c r="B5" s="19" t="s">
        <v>101</v>
      </c>
      <c r="C5" s="20"/>
      <c r="D5" s="21"/>
      <c r="E5" s="22"/>
      <c r="F5" s="21">
        <f>('02. Solarna punionica '!F15)</f>
        <v>0</v>
      </c>
    </row>
    <row r="6" spans="1:6" ht="12">
      <c r="A6" s="18"/>
      <c r="B6" s="19"/>
      <c r="C6" s="20"/>
      <c r="D6" s="21"/>
      <c r="E6" s="22"/>
      <c r="F6" s="21"/>
    </row>
    <row r="7" spans="1:6" ht="12">
      <c r="A7" s="18" t="s">
        <v>14</v>
      </c>
      <c r="B7" s="19" t="s">
        <v>65</v>
      </c>
      <c r="C7" s="20"/>
      <c r="D7" s="21"/>
      <c r="E7" s="22"/>
      <c r="F7" s="59">
        <f>'02. Solarna punionica '!F34</f>
        <v>0</v>
      </c>
    </row>
    <row r="8" spans="1:6" ht="12">
      <c r="A8" s="18"/>
      <c r="B8" s="19"/>
      <c r="C8" s="20"/>
      <c r="D8" s="21"/>
      <c r="E8" s="22"/>
      <c r="F8" s="59"/>
    </row>
    <row r="9" spans="1:6" ht="12">
      <c r="A9" s="18" t="s">
        <v>22</v>
      </c>
      <c r="B9" s="19" t="s">
        <v>96</v>
      </c>
      <c r="C9" s="20"/>
      <c r="D9" s="21"/>
      <c r="E9" s="22"/>
      <c r="F9" s="59">
        <f>'02. Solarna punionica '!F63</f>
        <v>0</v>
      </c>
    </row>
    <row r="10" spans="1:6" ht="12">
      <c r="A10" s="18"/>
      <c r="B10" s="19"/>
      <c r="C10" s="20"/>
      <c r="D10" s="21"/>
      <c r="E10" s="22"/>
      <c r="F10" s="59"/>
    </row>
    <row r="11" spans="1:6" ht="12">
      <c r="A11" s="18" t="s">
        <v>23</v>
      </c>
      <c r="B11" s="19" t="s">
        <v>55</v>
      </c>
      <c r="C11" s="20"/>
      <c r="D11" s="21"/>
      <c r="E11" s="22"/>
      <c r="F11" s="59">
        <f>'02. Solarna punionica '!F73</f>
        <v>0</v>
      </c>
    </row>
    <row r="12" spans="1:6" ht="12">
      <c r="A12" s="18"/>
      <c r="B12" s="19"/>
      <c r="C12" s="20"/>
      <c r="D12" s="21"/>
      <c r="E12" s="22"/>
      <c r="F12" s="59"/>
    </row>
    <row r="13" spans="1:6" ht="12">
      <c r="A13" s="18" t="s">
        <v>24</v>
      </c>
      <c r="B13" s="65" t="s">
        <v>62</v>
      </c>
      <c r="C13" s="20"/>
      <c r="D13" s="21"/>
      <c r="E13" s="22"/>
      <c r="F13" s="59">
        <f>'02. Solarna punionica '!F83</f>
        <v>0</v>
      </c>
    </row>
    <row r="14" spans="1:6" ht="12">
      <c r="A14" s="18"/>
      <c r="B14" s="65"/>
      <c r="C14" s="20"/>
      <c r="D14" s="21"/>
      <c r="E14" s="22"/>
      <c r="F14" s="59"/>
    </row>
    <row r="15" spans="1:6" ht="12">
      <c r="A15" s="18" t="s">
        <v>26</v>
      </c>
      <c r="B15" s="19" t="s">
        <v>1</v>
      </c>
      <c r="C15" s="20"/>
      <c r="D15" s="21"/>
      <c r="E15" s="22"/>
      <c r="F15" s="59">
        <f>'02. Solarna punionica '!F96</f>
        <v>0</v>
      </c>
    </row>
    <row r="16" spans="1:6" ht="12">
      <c r="A16" s="18"/>
      <c r="B16" s="19"/>
      <c r="C16" s="20"/>
      <c r="D16" s="21"/>
      <c r="E16" s="22"/>
      <c r="F16" s="59"/>
    </row>
    <row r="17" spans="1:6" ht="12">
      <c r="A17" s="18" t="s">
        <v>27</v>
      </c>
      <c r="B17" s="19" t="s">
        <v>163</v>
      </c>
      <c r="C17" s="20"/>
      <c r="D17" s="21"/>
      <c r="E17" s="22"/>
      <c r="F17" s="59">
        <f>SUM('02. Solarna punionica '!F102)</f>
        <v>0</v>
      </c>
    </row>
    <row r="18" spans="1:6" ht="12">
      <c r="A18" s="18"/>
      <c r="B18" s="19"/>
      <c r="C18" s="20"/>
      <c r="D18" s="21"/>
      <c r="E18" s="22"/>
      <c r="F18" s="59"/>
    </row>
    <row r="19" spans="1:6" ht="12">
      <c r="A19" s="36" t="s">
        <v>2</v>
      </c>
      <c r="B19" s="37" t="s">
        <v>138</v>
      </c>
      <c r="C19" s="38"/>
      <c r="D19" s="39"/>
      <c r="E19" s="40"/>
      <c r="F19" s="39">
        <f>SUM(F5:F18)</f>
        <v>0</v>
      </c>
    </row>
    <row r="20" spans="1:6" ht="12">
      <c r="A20" s="18"/>
      <c r="B20" s="19"/>
      <c r="C20" s="20"/>
      <c r="D20" s="21"/>
      <c r="E20" s="22"/>
      <c r="F20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ageMargins left="0.70866141732283472" right="0.19685039370078741" top="0.78740157480314965" bottom="0.98425196850393704" header="0.31496062992125984" footer="0.31496062992125984"/>
  <pageSetup paperSize="9" scale="93" orientation="portrait" r:id="rId1"/>
  <headerFooter alignWithMargins="0">
    <oddHeader xml:space="preserve">&amp;L&amp;6SOLARNA PUNIONICA BELIŠĆE
&amp;C&amp;"Verdana,Regular"&amp;6
&amp;R&amp;6ELEKTROTEHNIČKI TROŠKOVNIK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102"/>
  <sheetViews>
    <sheetView tabSelected="1" view="pageBreakPreview" zoomScale="130" zoomScaleNormal="130" zoomScaleSheetLayoutView="130" workbookViewId="0">
      <selection activeCell="F11" sqref="F11"/>
    </sheetView>
  </sheetViews>
  <sheetFormatPr defaultRowHeight="11.25"/>
  <cols>
    <col min="1" max="1" width="9.7109375" style="3" customWidth="1"/>
    <col min="2" max="2" width="40.7109375" style="4" customWidth="1"/>
    <col min="3" max="3" width="5.7109375" style="5" customWidth="1"/>
    <col min="4" max="5" width="11.7109375" style="6" customWidth="1"/>
    <col min="6" max="6" width="14.7109375" style="6" customWidth="1"/>
    <col min="7" max="93" width="9.140625" style="11"/>
    <col min="94" max="94" width="8.42578125" style="11" customWidth="1"/>
    <col min="95" max="16384" width="9.140625" style="11"/>
  </cols>
  <sheetData>
    <row r="1" spans="1:6" ht="12.75">
      <c r="A1" s="82" t="s">
        <v>77</v>
      </c>
      <c r="B1" s="83"/>
      <c r="C1" s="83"/>
      <c r="D1" s="83"/>
      <c r="E1" s="83"/>
      <c r="F1" s="84"/>
    </row>
    <row r="2" spans="1:6" s="56" customFormat="1" ht="24">
      <c r="A2" s="52" t="s">
        <v>11</v>
      </c>
      <c r="B2" s="53" t="s">
        <v>3</v>
      </c>
      <c r="C2" s="53" t="s">
        <v>6</v>
      </c>
      <c r="D2" s="54" t="s">
        <v>4</v>
      </c>
      <c r="E2" s="55" t="s">
        <v>7</v>
      </c>
      <c r="F2" s="73" t="s">
        <v>5</v>
      </c>
    </row>
    <row r="4" spans="1:6" s="13" customFormat="1" ht="72">
      <c r="A4" s="15"/>
      <c r="B4" s="12" t="s">
        <v>15</v>
      </c>
      <c r="C4" s="16"/>
      <c r="D4" s="17"/>
      <c r="E4" s="17"/>
      <c r="F4" s="17"/>
    </row>
    <row r="5" spans="1:6" s="13" customFormat="1" ht="12">
      <c r="A5" s="15"/>
      <c r="B5" s="12" t="s">
        <v>25</v>
      </c>
      <c r="C5" s="16"/>
      <c r="D5" s="17"/>
      <c r="E5" s="17"/>
      <c r="F5" s="17"/>
    </row>
    <row r="6" spans="1:6" s="13" customFormat="1" ht="12">
      <c r="A6" s="15"/>
      <c r="B6" s="12"/>
      <c r="C6" s="16"/>
      <c r="D6" s="17"/>
      <c r="E6" s="17"/>
      <c r="F6" s="17"/>
    </row>
    <row r="7" spans="1:6" ht="24">
      <c r="A7" s="26" t="s">
        <v>13</v>
      </c>
      <c r="B7" s="27" t="s">
        <v>100</v>
      </c>
      <c r="C7" s="28"/>
      <c r="D7" s="29"/>
      <c r="E7" s="30"/>
      <c r="F7" s="29"/>
    </row>
    <row r="8" spans="1:6" ht="12">
      <c r="A8" s="79"/>
      <c r="B8" s="75"/>
      <c r="C8" s="76"/>
      <c r="D8" s="77"/>
      <c r="E8" s="78"/>
      <c r="F8" s="77"/>
    </row>
    <row r="9" spans="1:6" ht="255" customHeight="1">
      <c r="A9" s="23" t="s">
        <v>81</v>
      </c>
      <c r="B9" s="12" t="s">
        <v>170</v>
      </c>
      <c r="C9" s="60" t="s">
        <v>12</v>
      </c>
      <c r="D9" s="24">
        <v>1</v>
      </c>
      <c r="E9" s="72"/>
      <c r="F9" s="24">
        <f>ROUND((D9*E9),2)</f>
        <v>0</v>
      </c>
    </row>
    <row r="10" spans="1:6" ht="25.5" customHeight="1">
      <c r="A10" s="23" t="s">
        <v>164</v>
      </c>
      <c r="B10" s="12" t="s">
        <v>169</v>
      </c>
      <c r="C10" s="60" t="s">
        <v>12</v>
      </c>
      <c r="D10" s="24">
        <v>2</v>
      </c>
      <c r="E10" s="72"/>
      <c r="F10" s="24">
        <f>ROUND((D10*E10),2)</f>
        <v>0</v>
      </c>
    </row>
    <row r="11" spans="1:6" ht="24">
      <c r="A11" s="23" t="s">
        <v>165</v>
      </c>
      <c r="B11" s="12" t="s">
        <v>176</v>
      </c>
      <c r="C11" s="60" t="s">
        <v>12</v>
      </c>
      <c r="D11" s="80">
        <v>1</v>
      </c>
      <c r="E11" s="80"/>
      <c r="F11" s="81">
        <f>D11*E11</f>
        <v>0</v>
      </c>
    </row>
    <row r="12" spans="1:6" ht="24">
      <c r="A12" s="23" t="s">
        <v>167</v>
      </c>
      <c r="B12" s="12" t="s">
        <v>158</v>
      </c>
      <c r="C12" s="60" t="s">
        <v>12</v>
      </c>
      <c r="D12" s="24">
        <v>1</v>
      </c>
      <c r="E12" s="72"/>
      <c r="F12" s="24">
        <f>D12*E12</f>
        <v>0</v>
      </c>
    </row>
    <row r="13" spans="1:6" ht="12">
      <c r="A13" s="23" t="s">
        <v>175</v>
      </c>
      <c r="B13" s="12" t="s">
        <v>168</v>
      </c>
      <c r="C13" s="60" t="s">
        <v>12</v>
      </c>
      <c r="D13" s="24">
        <v>1</v>
      </c>
      <c r="E13" s="72"/>
      <c r="F13" s="24">
        <f t="shared" ref="F13" si="0">D13*E13</f>
        <v>0</v>
      </c>
    </row>
    <row r="14" spans="1:6" ht="12">
      <c r="A14" s="23"/>
      <c r="B14" s="12"/>
      <c r="C14" s="60"/>
      <c r="D14" s="24"/>
      <c r="E14" s="72"/>
      <c r="F14" s="24"/>
    </row>
    <row r="15" spans="1:6" ht="24">
      <c r="A15" s="31" t="s">
        <v>13</v>
      </c>
      <c r="B15" s="32" t="s">
        <v>101</v>
      </c>
      <c r="C15" s="33"/>
      <c r="D15" s="34"/>
      <c r="E15" s="35"/>
      <c r="F15" s="34">
        <f>SUM(F9,F10:F13)</f>
        <v>0</v>
      </c>
    </row>
    <row r="16" spans="1:6">
      <c r="A16" s="4"/>
      <c r="C16" s="4"/>
      <c r="D16" s="4"/>
      <c r="E16" s="4"/>
      <c r="F16" s="4"/>
    </row>
    <row r="17" spans="1:6" ht="12.75" customHeight="1">
      <c r="A17" s="26" t="s">
        <v>14</v>
      </c>
      <c r="B17" s="27" t="s">
        <v>66</v>
      </c>
      <c r="C17" s="28"/>
      <c r="D17" s="29"/>
      <c r="E17" s="30"/>
      <c r="F17" s="29"/>
    </row>
    <row r="18" spans="1:6" ht="12">
      <c r="A18" s="7"/>
      <c r="B18" s="12" t="s">
        <v>25</v>
      </c>
      <c r="C18" s="10"/>
      <c r="D18" s="9"/>
      <c r="E18" s="2"/>
      <c r="F18" s="8"/>
    </row>
    <row r="19" spans="1:6" ht="24">
      <c r="A19" s="7"/>
      <c r="B19" s="12" t="s">
        <v>51</v>
      </c>
      <c r="C19" s="10"/>
      <c r="D19" s="9"/>
      <c r="E19" s="2"/>
      <c r="F19" s="8"/>
    </row>
    <row r="20" spans="1:6" ht="12">
      <c r="A20" s="7"/>
      <c r="B20" s="12" t="s">
        <v>52</v>
      </c>
      <c r="C20" s="10"/>
      <c r="D20" s="9"/>
      <c r="E20" s="2"/>
      <c r="F20" s="8"/>
    </row>
    <row r="21" spans="1:6" ht="48" customHeight="1">
      <c r="A21" s="23" t="s">
        <v>87</v>
      </c>
      <c r="B21" s="12" t="s">
        <v>129</v>
      </c>
      <c r="C21" s="60" t="s">
        <v>12</v>
      </c>
      <c r="D21" s="24">
        <v>3</v>
      </c>
      <c r="E21" s="72"/>
      <c r="F21" s="24">
        <f>ROUND((D21*E21),2)</f>
        <v>0</v>
      </c>
    </row>
    <row r="22" spans="1:6" ht="38.25" customHeight="1">
      <c r="A22" s="23" t="s">
        <v>88</v>
      </c>
      <c r="B22" s="12" t="s">
        <v>153</v>
      </c>
      <c r="C22" s="14" t="s">
        <v>12</v>
      </c>
      <c r="D22" s="24">
        <v>1</v>
      </c>
      <c r="E22" s="72"/>
      <c r="F22" s="24">
        <f>ROUND((D22*E22),2)</f>
        <v>0</v>
      </c>
    </row>
    <row r="23" spans="1:6" ht="24">
      <c r="A23" s="23" t="s">
        <v>89</v>
      </c>
      <c r="B23" s="12" t="s">
        <v>171</v>
      </c>
      <c r="C23" s="14" t="s">
        <v>12</v>
      </c>
      <c r="D23" s="24">
        <v>1</v>
      </c>
      <c r="E23" s="72"/>
      <c r="F23" s="24">
        <f>ROUND((D23*E23),2)</f>
        <v>0</v>
      </c>
    </row>
    <row r="24" spans="1:6" ht="13.5" customHeight="1">
      <c r="A24" s="23" t="s">
        <v>90</v>
      </c>
      <c r="B24" s="12" t="s">
        <v>154</v>
      </c>
      <c r="C24" s="14" t="s">
        <v>12</v>
      </c>
      <c r="D24" s="24">
        <v>1</v>
      </c>
      <c r="E24" s="72"/>
      <c r="F24" s="24">
        <f>ROUND((D24*E24),2)</f>
        <v>0</v>
      </c>
    </row>
    <row r="25" spans="1:6" ht="25.5" customHeight="1">
      <c r="A25" s="23" t="s">
        <v>91</v>
      </c>
      <c r="B25" s="12" t="s">
        <v>172</v>
      </c>
      <c r="C25" s="14" t="s">
        <v>12</v>
      </c>
      <c r="D25" s="24">
        <v>8</v>
      </c>
      <c r="E25" s="72"/>
      <c r="F25" s="24">
        <f t="shared" ref="F25:F32" si="1">D25*E25</f>
        <v>0</v>
      </c>
    </row>
    <row r="26" spans="1:6" ht="24">
      <c r="A26" s="23" t="s">
        <v>92</v>
      </c>
      <c r="B26" s="12" t="s">
        <v>112</v>
      </c>
      <c r="C26" s="14" t="s">
        <v>12</v>
      </c>
      <c r="D26" s="24">
        <v>4</v>
      </c>
      <c r="E26" s="72"/>
      <c r="F26" s="24">
        <f t="shared" si="1"/>
        <v>0</v>
      </c>
    </row>
    <row r="27" spans="1:6" ht="36">
      <c r="A27" s="23" t="s">
        <v>130</v>
      </c>
      <c r="B27" s="12" t="s">
        <v>111</v>
      </c>
      <c r="C27" s="14" t="s">
        <v>12</v>
      </c>
      <c r="D27" s="24">
        <v>4</v>
      </c>
      <c r="E27" s="72"/>
      <c r="F27" s="24">
        <f t="shared" si="1"/>
        <v>0</v>
      </c>
    </row>
    <row r="28" spans="1:6" ht="36">
      <c r="A28" s="23" t="s">
        <v>131</v>
      </c>
      <c r="B28" s="12" t="s">
        <v>113</v>
      </c>
      <c r="C28" s="14" t="s">
        <v>16</v>
      </c>
      <c r="D28" s="24">
        <v>40</v>
      </c>
      <c r="E28" s="72"/>
      <c r="F28" s="24">
        <f t="shared" si="1"/>
        <v>0</v>
      </c>
    </row>
    <row r="29" spans="1:6" ht="12.75" customHeight="1">
      <c r="A29" s="23" t="s">
        <v>132</v>
      </c>
      <c r="B29" s="12" t="s">
        <v>110</v>
      </c>
      <c r="C29" s="60" t="s">
        <v>12</v>
      </c>
      <c r="D29" s="24">
        <v>2</v>
      </c>
      <c r="E29" s="72"/>
      <c r="F29" s="24">
        <f t="shared" si="1"/>
        <v>0</v>
      </c>
    </row>
    <row r="30" spans="1:6" ht="12" customHeight="1">
      <c r="A30" s="23" t="s">
        <v>155</v>
      </c>
      <c r="B30" s="12" t="s">
        <v>109</v>
      </c>
      <c r="C30" s="60" t="s">
        <v>12</v>
      </c>
      <c r="D30" s="24">
        <v>2</v>
      </c>
      <c r="E30" s="72"/>
      <c r="F30" s="24">
        <f t="shared" si="1"/>
        <v>0</v>
      </c>
    </row>
    <row r="31" spans="1:6" ht="12" customHeight="1">
      <c r="A31" s="23" t="s">
        <v>156</v>
      </c>
      <c r="B31" s="12" t="s">
        <v>157</v>
      </c>
      <c r="C31" s="60" t="s">
        <v>12</v>
      </c>
      <c r="D31" s="24">
        <v>1</v>
      </c>
      <c r="E31" s="72"/>
      <c r="F31" s="24">
        <f>ROUND((D31*E31),2)</f>
        <v>0</v>
      </c>
    </row>
    <row r="32" spans="1:6" ht="12">
      <c r="A32" s="23" t="s">
        <v>159</v>
      </c>
      <c r="B32" s="12" t="s">
        <v>56</v>
      </c>
      <c r="C32" s="14" t="s">
        <v>53</v>
      </c>
      <c r="D32" s="24">
        <v>1</v>
      </c>
      <c r="E32" s="72"/>
      <c r="F32" s="24">
        <f t="shared" si="1"/>
        <v>0</v>
      </c>
    </row>
    <row r="33" spans="1:6" ht="12">
      <c r="A33" s="23"/>
      <c r="B33" s="12"/>
      <c r="C33" s="60"/>
      <c r="D33" s="24"/>
      <c r="E33" s="72"/>
      <c r="F33" s="24"/>
    </row>
    <row r="34" spans="1:6" ht="12">
      <c r="A34" s="31" t="s">
        <v>14</v>
      </c>
      <c r="B34" s="32" t="s">
        <v>65</v>
      </c>
      <c r="C34" s="33"/>
      <c r="D34" s="34"/>
      <c r="E34" s="35"/>
      <c r="F34" s="34">
        <f>SUM(F21:F27,F28:F32)</f>
        <v>0</v>
      </c>
    </row>
    <row r="35" spans="1:6" ht="12">
      <c r="A35" s="23"/>
      <c r="B35" s="12"/>
      <c r="C35" s="14"/>
      <c r="D35" s="24"/>
      <c r="E35" s="25"/>
      <c r="F35" s="24"/>
    </row>
    <row r="36" spans="1:6" ht="12">
      <c r="A36" s="26" t="s">
        <v>22</v>
      </c>
      <c r="B36" s="27" t="s">
        <v>82</v>
      </c>
      <c r="C36" s="28"/>
      <c r="D36" s="29"/>
      <c r="E36" s="30"/>
      <c r="F36" s="29"/>
    </row>
    <row r="37" spans="1:6" ht="12">
      <c r="A37" s="23"/>
      <c r="B37" s="61" t="s">
        <v>84</v>
      </c>
      <c r="C37" s="14"/>
      <c r="D37" s="24"/>
      <c r="E37" s="25"/>
      <c r="F37" s="24"/>
    </row>
    <row r="38" spans="1:6" ht="12">
      <c r="A38" s="23" t="s">
        <v>58</v>
      </c>
      <c r="B38" s="12" t="s">
        <v>147</v>
      </c>
      <c r="C38" s="14" t="s">
        <v>53</v>
      </c>
      <c r="D38" s="24">
        <v>1</v>
      </c>
      <c r="E38" s="72"/>
      <c r="F38" s="24">
        <f t="shared" ref="F38:F44" si="2">ROUND((D38*E38),2)</f>
        <v>0</v>
      </c>
    </row>
    <row r="39" spans="1:6" ht="12">
      <c r="A39" s="23" t="s">
        <v>93</v>
      </c>
      <c r="B39" s="12" t="s">
        <v>116</v>
      </c>
      <c r="C39" s="14" t="s">
        <v>12</v>
      </c>
      <c r="D39" s="24">
        <v>1</v>
      </c>
      <c r="E39" s="72"/>
      <c r="F39" s="24">
        <f t="shared" si="2"/>
        <v>0</v>
      </c>
    </row>
    <row r="40" spans="1:6" ht="24">
      <c r="A40" s="23" t="s">
        <v>59</v>
      </c>
      <c r="B40" s="12" t="s">
        <v>151</v>
      </c>
      <c r="C40" s="14" t="s">
        <v>12</v>
      </c>
      <c r="D40" s="24">
        <v>1</v>
      </c>
      <c r="E40" s="72"/>
      <c r="F40" s="24">
        <f t="shared" si="2"/>
        <v>0</v>
      </c>
    </row>
    <row r="41" spans="1:6" ht="24">
      <c r="A41" s="23" t="s">
        <v>94</v>
      </c>
      <c r="B41" s="12" t="s">
        <v>148</v>
      </c>
      <c r="C41" s="14" t="s">
        <v>12</v>
      </c>
      <c r="D41" s="24">
        <v>5</v>
      </c>
      <c r="E41" s="72"/>
      <c r="F41" s="24">
        <f t="shared" si="2"/>
        <v>0</v>
      </c>
    </row>
    <row r="42" spans="1:6" ht="24">
      <c r="A42" s="23" t="s">
        <v>95</v>
      </c>
      <c r="B42" s="12" t="s">
        <v>146</v>
      </c>
      <c r="C42" s="14" t="s">
        <v>12</v>
      </c>
      <c r="D42" s="24">
        <v>1</v>
      </c>
      <c r="E42" s="72"/>
      <c r="F42" s="24">
        <f t="shared" si="2"/>
        <v>0</v>
      </c>
    </row>
    <row r="43" spans="1:6" ht="12">
      <c r="A43" s="23" t="s">
        <v>60</v>
      </c>
      <c r="B43" s="12" t="s">
        <v>85</v>
      </c>
      <c r="C43" s="14" t="s">
        <v>12</v>
      </c>
      <c r="D43" s="24">
        <v>1</v>
      </c>
      <c r="E43" s="72"/>
      <c r="F43" s="24">
        <f t="shared" si="2"/>
        <v>0</v>
      </c>
    </row>
    <row r="44" spans="1:6" ht="12">
      <c r="A44" s="23" t="s">
        <v>70</v>
      </c>
      <c r="B44" s="12" t="s">
        <v>150</v>
      </c>
      <c r="C44" s="14" t="s">
        <v>12</v>
      </c>
      <c r="D44" s="24">
        <v>1</v>
      </c>
      <c r="E44" s="72"/>
      <c r="F44" s="24">
        <f t="shared" si="2"/>
        <v>0</v>
      </c>
    </row>
    <row r="45" spans="1:6" ht="24">
      <c r="A45" s="23" t="s">
        <v>71</v>
      </c>
      <c r="B45" s="12" t="s">
        <v>117</v>
      </c>
      <c r="C45" s="14" t="s">
        <v>12</v>
      </c>
      <c r="D45" s="24">
        <v>1</v>
      </c>
      <c r="E45" s="72"/>
      <c r="F45" s="24">
        <f>ROUND((D45*E45),2)</f>
        <v>0</v>
      </c>
    </row>
    <row r="46" spans="1:6" ht="12">
      <c r="A46" s="23" t="s">
        <v>102</v>
      </c>
      <c r="B46" s="12" t="s">
        <v>127</v>
      </c>
      <c r="C46" s="14" t="s">
        <v>12</v>
      </c>
      <c r="D46" s="24">
        <v>3</v>
      </c>
      <c r="E46" s="72"/>
      <c r="F46" s="24">
        <f>ROUND((D46*E46),2)</f>
        <v>0</v>
      </c>
    </row>
    <row r="47" spans="1:6" ht="12">
      <c r="A47" s="23" t="s">
        <v>103</v>
      </c>
      <c r="B47" s="12" t="s">
        <v>119</v>
      </c>
      <c r="C47" s="14" t="s">
        <v>12</v>
      </c>
      <c r="D47" s="24">
        <v>1</v>
      </c>
      <c r="E47" s="72"/>
      <c r="F47" s="24">
        <f>ROUND((D47*E47),2)</f>
        <v>0</v>
      </c>
    </row>
    <row r="48" spans="1:6" ht="12">
      <c r="A48" s="23" t="s">
        <v>72</v>
      </c>
      <c r="B48" s="12" t="s">
        <v>122</v>
      </c>
      <c r="C48" s="14" t="s">
        <v>12</v>
      </c>
      <c r="D48" s="24">
        <v>1</v>
      </c>
      <c r="E48" s="72"/>
      <c r="F48" s="24">
        <f>ROUND((D48*E48),2)</f>
        <v>0</v>
      </c>
    </row>
    <row r="49" spans="1:6" ht="12">
      <c r="A49" s="23" t="s">
        <v>104</v>
      </c>
      <c r="B49" s="12" t="s">
        <v>121</v>
      </c>
      <c r="C49" s="14" t="s">
        <v>12</v>
      </c>
      <c r="D49" s="24">
        <v>2</v>
      </c>
      <c r="E49" s="72"/>
      <c r="F49" s="24">
        <f>ROUND((D49*E49),2)</f>
        <v>0</v>
      </c>
    </row>
    <row r="50" spans="1:6" ht="12">
      <c r="A50" s="23" t="s">
        <v>73</v>
      </c>
      <c r="B50" s="12" t="s">
        <v>124</v>
      </c>
      <c r="C50" s="14" t="s">
        <v>12</v>
      </c>
      <c r="D50" s="24">
        <v>1</v>
      </c>
      <c r="E50" s="72"/>
      <c r="F50" s="24">
        <f>D50*E50</f>
        <v>0</v>
      </c>
    </row>
    <row r="51" spans="1:6" ht="24">
      <c r="A51" s="23" t="s">
        <v>74</v>
      </c>
      <c r="B51" s="12" t="s">
        <v>144</v>
      </c>
      <c r="C51" s="14" t="s">
        <v>12</v>
      </c>
      <c r="D51" s="24">
        <v>1</v>
      </c>
      <c r="E51" s="72"/>
      <c r="F51" s="24">
        <f>D51*E51</f>
        <v>0</v>
      </c>
    </row>
    <row r="52" spans="1:6" s="64" customFormat="1" ht="12">
      <c r="A52" s="23" t="s">
        <v>140</v>
      </c>
      <c r="B52" s="12" t="s">
        <v>125</v>
      </c>
      <c r="C52" s="14" t="s">
        <v>12</v>
      </c>
      <c r="D52" s="24">
        <v>1</v>
      </c>
      <c r="E52" s="72"/>
      <c r="F52" s="24">
        <f>D52*E52</f>
        <v>0</v>
      </c>
    </row>
    <row r="53" spans="1:6" ht="12">
      <c r="A53" s="23"/>
      <c r="B53" s="61" t="s">
        <v>83</v>
      </c>
      <c r="C53" s="14"/>
      <c r="D53" s="24"/>
      <c r="E53" s="72"/>
      <c r="F53" s="24"/>
    </row>
    <row r="54" spans="1:6" ht="24">
      <c r="A54" s="23" t="s">
        <v>141</v>
      </c>
      <c r="B54" s="12" t="s">
        <v>145</v>
      </c>
      <c r="C54" s="14" t="s">
        <v>53</v>
      </c>
      <c r="D54" s="24">
        <v>1</v>
      </c>
      <c r="E54" s="72"/>
      <c r="F54" s="24">
        <f>D54*E54</f>
        <v>0</v>
      </c>
    </row>
    <row r="55" spans="1:6" ht="12">
      <c r="A55" s="23" t="s">
        <v>75</v>
      </c>
      <c r="B55" s="12" t="s">
        <v>123</v>
      </c>
      <c r="C55" s="14" t="s">
        <v>12</v>
      </c>
      <c r="D55" s="24">
        <v>3</v>
      </c>
      <c r="E55" s="72"/>
      <c r="F55" s="24">
        <f t="shared" ref="F55:F61" si="3">ROUND((D55*E55),2)</f>
        <v>0</v>
      </c>
    </row>
    <row r="56" spans="1:6" ht="12">
      <c r="A56" s="23" t="s">
        <v>76</v>
      </c>
      <c r="B56" s="12" t="s">
        <v>126</v>
      </c>
      <c r="C56" s="14" t="s">
        <v>12</v>
      </c>
      <c r="D56" s="24">
        <v>3</v>
      </c>
      <c r="E56" s="72"/>
      <c r="F56" s="24">
        <f t="shared" si="3"/>
        <v>0</v>
      </c>
    </row>
    <row r="57" spans="1:6" ht="12" customHeight="1">
      <c r="A57" s="23" t="s">
        <v>142</v>
      </c>
      <c r="B57" s="12" t="s">
        <v>80</v>
      </c>
      <c r="C57" s="14" t="s">
        <v>12</v>
      </c>
      <c r="D57" s="24">
        <v>2</v>
      </c>
      <c r="E57" s="72"/>
      <c r="F57" s="24">
        <f t="shared" si="3"/>
        <v>0</v>
      </c>
    </row>
    <row r="58" spans="1:6" ht="12">
      <c r="A58" s="23" t="s">
        <v>105</v>
      </c>
      <c r="B58" s="12" t="s">
        <v>139</v>
      </c>
      <c r="C58" s="14" t="s">
        <v>12</v>
      </c>
      <c r="D58" s="24">
        <v>1</v>
      </c>
      <c r="E58" s="72"/>
      <c r="F58" s="24">
        <f t="shared" si="3"/>
        <v>0</v>
      </c>
    </row>
    <row r="59" spans="1:6" ht="12">
      <c r="A59" s="23" t="s">
        <v>106</v>
      </c>
      <c r="B59" s="12" t="s">
        <v>149</v>
      </c>
      <c r="C59" s="14" t="s">
        <v>12</v>
      </c>
      <c r="D59" s="24">
        <v>1</v>
      </c>
      <c r="E59" s="72"/>
      <c r="F59" s="24">
        <f t="shared" si="3"/>
        <v>0</v>
      </c>
    </row>
    <row r="60" spans="1:6" ht="12">
      <c r="A60" s="23" t="s">
        <v>107</v>
      </c>
      <c r="B60" s="12" t="s">
        <v>120</v>
      </c>
      <c r="C60" s="14" t="s">
        <v>53</v>
      </c>
      <c r="D60" s="24">
        <v>1</v>
      </c>
      <c r="E60" s="74"/>
      <c r="F60" s="81">
        <f t="shared" si="3"/>
        <v>0</v>
      </c>
    </row>
    <row r="61" spans="1:6" ht="12">
      <c r="A61" s="23" t="s">
        <v>143</v>
      </c>
      <c r="B61" s="12" t="s">
        <v>118</v>
      </c>
      <c r="C61" s="14" t="s">
        <v>53</v>
      </c>
      <c r="D61" s="24">
        <v>1</v>
      </c>
      <c r="E61" s="74"/>
      <c r="F61" s="81">
        <f t="shared" si="3"/>
        <v>0</v>
      </c>
    </row>
    <row r="62" spans="1:6" ht="12">
      <c r="A62" s="23"/>
      <c r="B62" s="12"/>
      <c r="C62" s="14"/>
      <c r="D62" s="24"/>
      <c r="E62" s="74"/>
      <c r="F62" s="74"/>
    </row>
    <row r="63" spans="1:6" ht="12">
      <c r="A63" s="31" t="s">
        <v>22</v>
      </c>
      <c r="B63" s="32" t="s">
        <v>96</v>
      </c>
      <c r="C63" s="33"/>
      <c r="D63" s="34"/>
      <c r="E63" s="35"/>
      <c r="F63" s="34">
        <f>SUM(F38:F61)</f>
        <v>0</v>
      </c>
    </row>
    <row r="64" spans="1:6" ht="12">
      <c r="A64" s="23"/>
      <c r="B64" s="12"/>
      <c r="C64" s="60"/>
      <c r="D64" s="24"/>
      <c r="E64" s="25"/>
      <c r="F64" s="24"/>
    </row>
    <row r="65" spans="1:6" ht="12">
      <c r="A65" s="27" t="s">
        <v>23</v>
      </c>
      <c r="B65" s="27" t="s">
        <v>54</v>
      </c>
      <c r="C65" s="28"/>
      <c r="D65" s="29"/>
      <c r="E65" s="30"/>
      <c r="F65" s="29"/>
    </row>
    <row r="66" spans="1:6" ht="12">
      <c r="A66" s="75"/>
      <c r="B66" s="75"/>
      <c r="C66" s="76"/>
      <c r="D66" s="77"/>
      <c r="E66" s="78"/>
      <c r="F66" s="77"/>
    </row>
    <row r="67" spans="1:6" ht="12">
      <c r="A67" s="23" t="s">
        <v>97</v>
      </c>
      <c r="B67" s="12" t="s">
        <v>78</v>
      </c>
      <c r="C67" s="14" t="s">
        <v>16</v>
      </c>
      <c r="D67" s="24">
        <v>15</v>
      </c>
      <c r="E67" s="72"/>
      <c r="F67" s="24">
        <f>D67*E67</f>
        <v>0</v>
      </c>
    </row>
    <row r="68" spans="1:6" ht="12">
      <c r="A68" s="23" t="s">
        <v>98</v>
      </c>
      <c r="B68" s="12" t="s">
        <v>128</v>
      </c>
      <c r="C68" s="14" t="s">
        <v>16</v>
      </c>
      <c r="D68" s="24">
        <v>35</v>
      </c>
      <c r="E68" s="72"/>
      <c r="F68" s="24">
        <f>D68*E68</f>
        <v>0</v>
      </c>
    </row>
    <row r="69" spans="1:6" ht="12">
      <c r="A69" s="23" t="s">
        <v>99</v>
      </c>
      <c r="B69" s="12" t="s">
        <v>86</v>
      </c>
      <c r="C69" s="14" t="s">
        <v>16</v>
      </c>
      <c r="D69" s="24">
        <v>30</v>
      </c>
      <c r="E69" s="72"/>
      <c r="F69" s="24">
        <f>D69*E69</f>
        <v>0</v>
      </c>
    </row>
    <row r="70" spans="1:6" ht="12">
      <c r="A70" s="23" t="s">
        <v>166</v>
      </c>
      <c r="B70" s="12" t="s">
        <v>79</v>
      </c>
      <c r="C70" s="14" t="s">
        <v>16</v>
      </c>
      <c r="D70" s="24">
        <v>15</v>
      </c>
      <c r="E70" s="72"/>
      <c r="F70" s="24">
        <f>D70*E70</f>
        <v>0</v>
      </c>
    </row>
    <row r="71" spans="1:6" ht="72">
      <c r="A71" s="23" t="s">
        <v>174</v>
      </c>
      <c r="B71" s="12" t="s">
        <v>177</v>
      </c>
      <c r="C71" s="14" t="s">
        <v>12</v>
      </c>
      <c r="D71" s="24">
        <v>1</v>
      </c>
      <c r="E71" s="72"/>
      <c r="F71" s="24">
        <f>D71*E71</f>
        <v>0</v>
      </c>
    </row>
    <row r="72" spans="1:6" ht="12">
      <c r="A72" s="23"/>
      <c r="B72" s="12"/>
      <c r="C72" s="14"/>
      <c r="D72" s="24"/>
      <c r="E72" s="25"/>
      <c r="F72" s="24"/>
    </row>
    <row r="73" spans="1:6" ht="12">
      <c r="A73" s="31" t="s">
        <v>23</v>
      </c>
      <c r="B73" s="32" t="s">
        <v>55</v>
      </c>
      <c r="C73" s="33"/>
      <c r="D73" s="34"/>
      <c r="E73" s="35"/>
      <c r="F73" s="34">
        <f>SUM(F67:F71)</f>
        <v>0</v>
      </c>
    </row>
    <row r="74" spans="1:6" ht="12">
      <c r="A74" s="23"/>
      <c r="B74" s="12"/>
      <c r="C74" s="60"/>
      <c r="D74" s="24"/>
      <c r="E74" s="25"/>
      <c r="F74" s="24"/>
    </row>
    <row r="75" spans="1:6" ht="12">
      <c r="A75" s="26" t="s">
        <v>24</v>
      </c>
      <c r="B75" s="27" t="s">
        <v>61</v>
      </c>
      <c r="C75" s="28"/>
      <c r="D75" s="29"/>
      <c r="E75" s="30"/>
      <c r="F75" s="29"/>
    </row>
    <row r="76" spans="1:6" ht="12">
      <c r="A76" s="7"/>
      <c r="B76" s="12"/>
      <c r="C76" s="10"/>
      <c r="D76" s="9"/>
      <c r="E76" s="2"/>
      <c r="F76" s="8"/>
    </row>
    <row r="77" spans="1:6" ht="24">
      <c r="A77" s="23" t="s">
        <v>63</v>
      </c>
      <c r="B77" s="63" t="s">
        <v>114</v>
      </c>
      <c r="C77" s="14" t="s">
        <v>16</v>
      </c>
      <c r="D77" s="62">
        <v>40</v>
      </c>
      <c r="E77" s="72"/>
      <c r="F77" s="62">
        <f>D77*E77</f>
        <v>0</v>
      </c>
    </row>
    <row r="78" spans="1:6" ht="45.75" customHeight="1">
      <c r="A78" s="23" t="s">
        <v>108</v>
      </c>
      <c r="B78" s="63" t="s">
        <v>152</v>
      </c>
      <c r="C78" s="60" t="s">
        <v>12</v>
      </c>
      <c r="D78" s="24">
        <v>2</v>
      </c>
      <c r="E78" s="72"/>
      <c r="F78" s="62">
        <f>D78*E78</f>
        <v>0</v>
      </c>
    </row>
    <row r="79" spans="1:6" ht="11.25" customHeight="1">
      <c r="A79" s="89" t="s">
        <v>133</v>
      </c>
      <c r="B79" s="85" t="s">
        <v>115</v>
      </c>
      <c r="C79" s="86" t="s">
        <v>53</v>
      </c>
      <c r="D79" s="87">
        <v>1</v>
      </c>
      <c r="E79" s="88"/>
      <c r="F79" s="87">
        <f>D79*E79</f>
        <v>0</v>
      </c>
    </row>
    <row r="80" spans="1:6" ht="11.25" customHeight="1">
      <c r="A80" s="89"/>
      <c r="B80" s="85"/>
      <c r="C80" s="86"/>
      <c r="D80" s="87"/>
      <c r="E80" s="88"/>
      <c r="F80" s="87"/>
    </row>
    <row r="81" spans="1:6" ht="11.25" customHeight="1">
      <c r="A81" s="89"/>
      <c r="B81" s="85"/>
      <c r="C81" s="86"/>
      <c r="D81" s="87"/>
      <c r="E81" s="88"/>
      <c r="F81" s="87"/>
    </row>
    <row r="82" spans="1:6" ht="12">
      <c r="A82" s="23"/>
      <c r="B82" s="12"/>
      <c r="C82" s="14"/>
      <c r="D82" s="24"/>
      <c r="E82" s="25"/>
      <c r="F82" s="24"/>
    </row>
    <row r="83" spans="1:6" ht="24">
      <c r="A83" s="31" t="s">
        <v>24</v>
      </c>
      <c r="B83" s="32" t="s">
        <v>62</v>
      </c>
      <c r="C83" s="33"/>
      <c r="D83" s="34"/>
      <c r="E83" s="35"/>
      <c r="F83" s="34">
        <f>SUM(F77:F82)</f>
        <v>0</v>
      </c>
    </row>
    <row r="84" spans="1:6" ht="12">
      <c r="A84" s="79"/>
      <c r="B84" s="75"/>
      <c r="C84" s="76"/>
      <c r="D84" s="77"/>
      <c r="E84" s="78"/>
      <c r="F84" s="77"/>
    </row>
    <row r="85" spans="1:6" ht="12">
      <c r="A85" s="26" t="s">
        <v>26</v>
      </c>
      <c r="B85" s="26" t="s">
        <v>18</v>
      </c>
      <c r="C85" s="28"/>
      <c r="D85" s="28"/>
      <c r="E85" s="28"/>
      <c r="F85" s="28"/>
    </row>
    <row r="86" spans="1:6" ht="12">
      <c r="A86" s="7"/>
      <c r="B86" s="12"/>
      <c r="C86" s="10"/>
      <c r="D86" s="9"/>
      <c r="E86" s="2"/>
      <c r="F86" s="8"/>
    </row>
    <row r="87" spans="1:6" ht="12">
      <c r="A87" s="23" t="s">
        <v>134</v>
      </c>
      <c r="B87" s="12" t="s">
        <v>69</v>
      </c>
      <c r="C87" s="60" t="s">
        <v>17</v>
      </c>
      <c r="D87" s="24">
        <v>1</v>
      </c>
      <c r="E87" s="72"/>
      <c r="F87" s="24">
        <f>ROUND((D87*E87),2)</f>
        <v>0</v>
      </c>
    </row>
    <row r="88" spans="1:6" ht="12">
      <c r="A88" s="23"/>
      <c r="B88" s="12" t="s">
        <v>64</v>
      </c>
      <c r="C88" s="60"/>
      <c r="D88" s="24"/>
      <c r="E88" s="25"/>
      <c r="F88" s="24"/>
    </row>
    <row r="89" spans="1:6" ht="12">
      <c r="A89" s="23"/>
      <c r="B89" s="12" t="s">
        <v>19</v>
      </c>
      <c r="C89" s="60"/>
      <c r="D89" s="24"/>
      <c r="E89" s="25"/>
      <c r="F89" s="24"/>
    </row>
    <row r="90" spans="1:6" ht="12">
      <c r="A90" s="23"/>
      <c r="B90" s="12" t="s">
        <v>20</v>
      </c>
      <c r="C90" s="60"/>
      <c r="D90" s="24"/>
      <c r="E90" s="25"/>
      <c r="F90" s="24"/>
    </row>
    <row r="91" spans="1:6" ht="12">
      <c r="A91" s="23"/>
      <c r="B91" s="12" t="s">
        <v>21</v>
      </c>
      <c r="C91" s="60"/>
      <c r="D91" s="24"/>
      <c r="E91" s="25"/>
      <c r="F91" s="24"/>
    </row>
    <row r="92" spans="1:6" ht="12.75" customHeight="1">
      <c r="A92" s="23"/>
      <c r="B92" s="12" t="s">
        <v>68</v>
      </c>
      <c r="C92" s="60"/>
      <c r="D92" s="24"/>
      <c r="E92" s="25"/>
      <c r="F92" s="24"/>
    </row>
    <row r="93" spans="1:6" s="66" customFormat="1" ht="36">
      <c r="A93" s="23" t="s">
        <v>135</v>
      </c>
      <c r="B93" s="12" t="s">
        <v>173</v>
      </c>
      <c r="C93" s="60" t="s">
        <v>12</v>
      </c>
      <c r="D93" s="24">
        <v>1</v>
      </c>
      <c r="E93" s="72"/>
      <c r="F93" s="24">
        <f>D93*E93</f>
        <v>0</v>
      </c>
    </row>
    <row r="94" spans="1:6" ht="24">
      <c r="A94" s="23" t="s">
        <v>136</v>
      </c>
      <c r="B94" s="12" t="s">
        <v>57</v>
      </c>
      <c r="C94" s="60" t="s">
        <v>12</v>
      </c>
      <c r="D94" s="24">
        <v>1</v>
      </c>
      <c r="E94" s="72"/>
      <c r="F94" s="24">
        <f>D94*E94</f>
        <v>0</v>
      </c>
    </row>
    <row r="95" spans="1:6" ht="12">
      <c r="A95" s="23"/>
      <c r="B95" s="12"/>
      <c r="C95" s="60"/>
      <c r="D95" s="24"/>
      <c r="E95" s="25"/>
      <c r="F95" s="24"/>
    </row>
    <row r="96" spans="1:6" ht="12">
      <c r="A96" s="31" t="s">
        <v>26</v>
      </c>
      <c r="B96" s="32" t="s">
        <v>1</v>
      </c>
      <c r="C96" s="33"/>
      <c r="D96" s="34"/>
      <c r="E96" s="35"/>
      <c r="F96" s="34">
        <f>SUM(F87:F95)</f>
        <v>0</v>
      </c>
    </row>
    <row r="97" spans="1:6" ht="12">
      <c r="A97" s="67"/>
      <c r="B97" s="68"/>
      <c r="C97" s="69"/>
      <c r="D97" s="70"/>
      <c r="E97" s="71"/>
      <c r="F97" s="70"/>
    </row>
    <row r="98" spans="1:6" ht="12">
      <c r="A98" s="26" t="s">
        <v>27</v>
      </c>
      <c r="B98" s="26" t="s">
        <v>161</v>
      </c>
      <c r="C98" s="28"/>
      <c r="D98" s="28"/>
      <c r="E98" s="28"/>
      <c r="F98" s="28"/>
    </row>
    <row r="100" spans="1:6" ht="12">
      <c r="A100" s="23" t="s">
        <v>160</v>
      </c>
      <c r="B100" s="12" t="s">
        <v>162</v>
      </c>
      <c r="C100" s="60" t="s">
        <v>12</v>
      </c>
      <c r="D100" s="24">
        <v>1</v>
      </c>
      <c r="E100" s="72"/>
      <c r="F100" s="24">
        <f>D100*E100</f>
        <v>0</v>
      </c>
    </row>
    <row r="102" spans="1:6" ht="12">
      <c r="A102" s="31" t="s">
        <v>27</v>
      </c>
      <c r="B102" s="32" t="s">
        <v>163</v>
      </c>
      <c r="C102" s="33"/>
      <c r="D102" s="34"/>
      <c r="E102" s="35"/>
      <c r="F102" s="34">
        <f>SUM(F100:F101)</f>
        <v>0</v>
      </c>
    </row>
  </sheetData>
  <sheetProtection formatCells="0" formatColumns="0" formatRows="0" insertColumns="0" insertRows="0" insertHyperlinks="0" deleteColumns="0" deleteRows="0" sort="0" autoFilter="0" pivotTables="0"/>
  <autoFilter ref="A3:F3"/>
  <mergeCells count="7">
    <mergeCell ref="A1:F1"/>
    <mergeCell ref="B79:B81"/>
    <mergeCell ref="C79:C81"/>
    <mergeCell ref="D79:D81"/>
    <mergeCell ref="E79:E81"/>
    <mergeCell ref="F79:F81"/>
    <mergeCell ref="A79:A81"/>
  </mergeCells>
  <phoneticPr fontId="6" type="noConversion"/>
  <pageMargins left="0.70866141732283472" right="0.19685039370078741" top="0.78740157480314965" bottom="0.98425196850393704" header="0.31496062992125984" footer="0.31496062992125984"/>
  <pageSetup paperSize="9" scale="86" fitToHeight="0" orientation="portrait" r:id="rId1"/>
  <headerFooter alignWithMargins="0">
    <oddHeader xml:space="preserve">&amp;L&amp;6SOLARNA PUNIONICA - BELIŠĆE
&amp;C&amp;"Verdana,Regular"&amp;6
&amp;R&amp;6ELEKTROTEHNIČKI TROŠKOVNIK </oddHeader>
  </headerFooter>
  <rowBreaks count="2" manualBreakCount="2">
    <brk id="33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00. Opći uvjeti </vt:lpstr>
      <vt:lpstr>01. Rekapitulacija</vt:lpstr>
      <vt:lpstr>02. Solarna punionica </vt:lpstr>
      <vt:lpstr>'00. Opći uvjeti '!Print_Area</vt:lpstr>
      <vt:lpstr>'01. Rekapitulacija'!Print_Area</vt:lpstr>
      <vt:lpstr>'02. Solarna punionica '!Print_Area</vt:lpstr>
      <vt:lpstr>'00. Opći uvjeti '!Print_Titles</vt:lpstr>
      <vt:lpstr>'01. Rekapitulacija'!Print_Titles</vt:lpstr>
      <vt:lpstr>'02. Solarna punionica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Lozina</dc:creator>
  <cp:lastModifiedBy>Ljerka</cp:lastModifiedBy>
  <cp:lastPrinted>2018-10-02T07:44:45Z</cp:lastPrinted>
  <dcterms:created xsi:type="dcterms:W3CDTF">2005-04-13T07:54:49Z</dcterms:created>
  <dcterms:modified xsi:type="dcterms:W3CDTF">2018-10-02T08:42:35Z</dcterms:modified>
</cp:coreProperties>
</file>